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ashes\Documents\"/>
    </mc:Choice>
  </mc:AlternateContent>
  <bookViews>
    <workbookView xWindow="0" yWindow="468" windowWidth="28800" windowHeight="12228" activeTab="2"/>
  </bookViews>
  <sheets>
    <sheet name="League Table" sheetId="18" r:id="rId1"/>
    <sheet name="Score " sheetId="17" r:id="rId2"/>
    <sheet name="2017 times" sheetId="16" r:id="rId3"/>
    <sheet name="target" sheetId="15" r:id="rId4"/>
    <sheet name="2016 4-Series times" sheetId="12" r:id="rId5"/>
    <sheet name="benchmark" sheetId="13" r:id="rId6"/>
    <sheet name="Wilmslow Equivalent" sheetId="14" r:id="rId7"/>
    <sheet name="2016 all SS times" sheetId="9" r:id="rId8"/>
    <sheet name="computed times" sheetId="10" r:id="rId9"/>
    <sheet name="all times" sheetId="11" r:id="rId10"/>
    <sheet name="Elspeth" sheetId="1" r:id="rId11"/>
    <sheet name="times" sheetId="5" r:id="rId12"/>
    <sheet name="Sheet2" sheetId="2" r:id="rId13"/>
    <sheet name="Sheet3" sheetId="3" r:id="rId14"/>
    <sheet name="Sheet4" sheetId="4" r:id="rId15"/>
    <sheet name="Sheet6" sheetId="6" r:id="rId16"/>
    <sheet name="Sheet7" sheetId="7" r:id="rId17"/>
  </sheets>
  <externalReferences>
    <externalReference r:id="rId18"/>
    <externalReference r:id="rId19"/>
  </externalReference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9" i="15" l="1"/>
  <c r="A50" i="15"/>
  <c r="A51" i="15"/>
  <c r="A52" i="15"/>
  <c r="A53" i="15"/>
  <c r="A54" i="15"/>
  <c r="A55" i="15"/>
  <c r="A56" i="15"/>
  <c r="A48" i="15"/>
  <c r="G7" i="17"/>
  <c r="H7" i="17"/>
  <c r="I7" i="17"/>
  <c r="J7" i="17"/>
  <c r="K7" i="17"/>
  <c r="L7" i="17"/>
  <c r="M7" i="17"/>
  <c r="N7" i="17"/>
  <c r="O7" i="17"/>
  <c r="P7" i="17"/>
  <c r="B7" i="17"/>
  <c r="C7" i="17"/>
  <c r="G8" i="17"/>
  <c r="H8" i="17"/>
  <c r="I8" i="17"/>
  <c r="J8" i="17"/>
  <c r="K8" i="17"/>
  <c r="L8" i="17"/>
  <c r="M8" i="17"/>
  <c r="N8" i="17"/>
  <c r="O8" i="17"/>
  <c r="P8" i="17"/>
  <c r="B8" i="17"/>
  <c r="C8" i="17"/>
  <c r="G9" i="17"/>
  <c r="H9" i="17"/>
  <c r="I9" i="17"/>
  <c r="J9" i="17"/>
  <c r="K9" i="17"/>
  <c r="L9" i="17"/>
  <c r="M9" i="17"/>
  <c r="N9" i="17"/>
  <c r="O9" i="17"/>
  <c r="P9" i="17"/>
  <c r="B9" i="17"/>
  <c r="C9" i="17"/>
  <c r="G10" i="17"/>
  <c r="H10" i="17"/>
  <c r="I10" i="17"/>
  <c r="J10" i="17"/>
  <c r="K10" i="17"/>
  <c r="L10" i="17"/>
  <c r="M10" i="17"/>
  <c r="N10" i="17"/>
  <c r="O10" i="17"/>
  <c r="P10" i="17"/>
  <c r="B10" i="17"/>
  <c r="C10" i="17"/>
  <c r="G11" i="17"/>
  <c r="H11" i="17"/>
  <c r="I11" i="17"/>
  <c r="J11" i="17"/>
  <c r="K11" i="17"/>
  <c r="L11" i="17"/>
  <c r="M11" i="17"/>
  <c r="N11" i="17"/>
  <c r="O11" i="17"/>
  <c r="P11" i="17"/>
  <c r="B11" i="17"/>
  <c r="C11" i="17"/>
  <c r="G12" i="17"/>
  <c r="H12" i="17"/>
  <c r="I12" i="17"/>
  <c r="J12" i="17"/>
  <c r="L12" i="15"/>
  <c r="K12" i="17"/>
  <c r="L12" i="17"/>
  <c r="M12" i="17"/>
  <c r="N12" i="17"/>
  <c r="O12" i="17"/>
  <c r="P12" i="17"/>
  <c r="B12" i="17"/>
  <c r="C12" i="17"/>
  <c r="G13" i="17"/>
  <c r="H13" i="17"/>
  <c r="I13" i="17"/>
  <c r="J13" i="17"/>
  <c r="K13" i="17"/>
  <c r="L13" i="17"/>
  <c r="N13" i="15"/>
  <c r="M13" i="17"/>
  <c r="N13" i="17"/>
  <c r="O13" i="17"/>
  <c r="P13" i="17"/>
  <c r="B13" i="17"/>
  <c r="C13" i="17"/>
  <c r="G14" i="17"/>
  <c r="H14" i="17"/>
  <c r="I14" i="17"/>
  <c r="J14" i="17"/>
  <c r="K14" i="17"/>
  <c r="L14" i="17"/>
  <c r="M14" i="17"/>
  <c r="N14" i="17"/>
  <c r="O14" i="17"/>
  <c r="P14" i="17"/>
  <c r="B14" i="17"/>
  <c r="C14" i="17"/>
  <c r="G15" i="17"/>
  <c r="H15" i="17"/>
  <c r="I15" i="17"/>
  <c r="J15" i="17"/>
  <c r="K15" i="17"/>
  <c r="L15" i="17"/>
  <c r="M15" i="17"/>
  <c r="N15" i="17"/>
  <c r="O15" i="17"/>
  <c r="P15" i="17"/>
  <c r="B15" i="17"/>
  <c r="C15" i="17"/>
  <c r="G16" i="17"/>
  <c r="H16" i="17"/>
  <c r="I16" i="17"/>
  <c r="J16" i="17"/>
  <c r="K16" i="17"/>
  <c r="L16" i="17"/>
  <c r="M16" i="17"/>
  <c r="N16" i="17"/>
  <c r="O16" i="17"/>
  <c r="P16" i="17"/>
  <c r="B16" i="17"/>
  <c r="C16" i="17"/>
  <c r="G17" i="17"/>
  <c r="H17" i="17"/>
  <c r="I17" i="17"/>
  <c r="J17" i="17"/>
  <c r="K17" i="17"/>
  <c r="L17" i="17"/>
  <c r="M17" i="17"/>
  <c r="N17" i="17"/>
  <c r="O17" i="17"/>
  <c r="P17" i="17"/>
  <c r="B17" i="17"/>
  <c r="C17" i="17"/>
  <c r="G18" i="17"/>
  <c r="H18" i="17"/>
  <c r="I18" i="17"/>
  <c r="J18" i="17"/>
  <c r="K18" i="17"/>
  <c r="L18" i="17"/>
  <c r="M18" i="17"/>
  <c r="N18" i="17"/>
  <c r="O18" i="17"/>
  <c r="P18" i="17"/>
  <c r="B18" i="17"/>
  <c r="C18" i="17"/>
  <c r="G19" i="17"/>
  <c r="H19" i="17"/>
  <c r="I19" i="17"/>
  <c r="J19" i="17"/>
  <c r="K19" i="17"/>
  <c r="L19" i="17"/>
  <c r="N19" i="15"/>
  <c r="M19" i="17"/>
  <c r="N19" i="17"/>
  <c r="O19" i="17"/>
  <c r="P19" i="17"/>
  <c r="B19" i="17"/>
  <c r="C19" i="17"/>
  <c r="G20" i="17"/>
  <c r="H20" i="17"/>
  <c r="I20" i="17"/>
  <c r="J20" i="17"/>
  <c r="K20" i="17"/>
  <c r="L20" i="17"/>
  <c r="M20" i="17"/>
  <c r="N20" i="17"/>
  <c r="O20" i="17"/>
  <c r="P20" i="17"/>
  <c r="B20" i="17"/>
  <c r="C20" i="17"/>
  <c r="G21" i="17"/>
  <c r="H21" i="17"/>
  <c r="I21" i="17"/>
  <c r="J21" i="17"/>
  <c r="L21" i="15"/>
  <c r="K21" i="17"/>
  <c r="L21" i="17"/>
  <c r="M21" i="17"/>
  <c r="N21" i="17"/>
  <c r="O21" i="17"/>
  <c r="P21" i="17"/>
  <c r="B21" i="17"/>
  <c r="C21" i="17"/>
  <c r="G22" i="17"/>
  <c r="H22" i="17"/>
  <c r="I22" i="17"/>
  <c r="J22" i="17"/>
  <c r="L22" i="15"/>
  <c r="K22" i="17"/>
  <c r="L22" i="17"/>
  <c r="M22" i="17"/>
  <c r="N22" i="17"/>
  <c r="O22" i="17"/>
  <c r="P22" i="17"/>
  <c r="B22" i="17"/>
  <c r="C22" i="17"/>
  <c r="G23" i="17"/>
  <c r="H23" i="17"/>
  <c r="I23" i="17"/>
  <c r="J23" i="17"/>
  <c r="K23" i="17"/>
  <c r="L23" i="17"/>
  <c r="M23" i="17"/>
  <c r="N23" i="17"/>
  <c r="O23" i="17"/>
  <c r="P23" i="17"/>
  <c r="B23" i="17"/>
  <c r="C23" i="17"/>
  <c r="G24" i="17"/>
  <c r="H24" i="17"/>
  <c r="I24" i="17"/>
  <c r="J24" i="17"/>
  <c r="K24" i="17"/>
  <c r="L24" i="17"/>
  <c r="M24" i="17"/>
  <c r="N24" i="17"/>
  <c r="O24" i="17"/>
  <c r="P24" i="17"/>
  <c r="B24" i="17"/>
  <c r="C24" i="17"/>
  <c r="G25" i="17"/>
  <c r="H25" i="17"/>
  <c r="I25" i="17"/>
  <c r="J25" i="17"/>
  <c r="K25" i="17"/>
  <c r="L25" i="17"/>
  <c r="M25" i="17"/>
  <c r="N25" i="17"/>
  <c r="O25" i="17"/>
  <c r="P25" i="17"/>
  <c r="B25" i="17"/>
  <c r="C25" i="17"/>
  <c r="G26" i="17"/>
  <c r="H26" i="17"/>
  <c r="I26" i="17"/>
  <c r="J26" i="17"/>
  <c r="K26" i="17"/>
  <c r="L26" i="17"/>
  <c r="M26" i="17"/>
  <c r="N26" i="17"/>
  <c r="O26" i="17"/>
  <c r="P26" i="17"/>
  <c r="B26" i="17"/>
  <c r="C26" i="17"/>
  <c r="H27" i="15"/>
  <c r="G27" i="17"/>
  <c r="H27" i="17"/>
  <c r="I27" i="17"/>
  <c r="J27" i="17"/>
  <c r="K27" i="17"/>
  <c r="L27" i="17"/>
  <c r="M27" i="17"/>
  <c r="N27" i="17"/>
  <c r="O27" i="17"/>
  <c r="P27" i="17"/>
  <c r="B27" i="17"/>
  <c r="C27" i="17"/>
  <c r="G28" i="17"/>
  <c r="H28" i="17"/>
  <c r="I28" i="17"/>
  <c r="J28" i="17"/>
  <c r="K28" i="17"/>
  <c r="L28" i="17"/>
  <c r="M28" i="17"/>
  <c r="N28" i="17"/>
  <c r="O28" i="17"/>
  <c r="P28" i="17"/>
  <c r="B28" i="17"/>
  <c r="C28" i="17"/>
  <c r="G29" i="17"/>
  <c r="H29" i="17"/>
  <c r="I29" i="17"/>
  <c r="J29" i="17"/>
  <c r="K29" i="17"/>
  <c r="L29" i="17"/>
  <c r="M29" i="17"/>
  <c r="N29" i="17"/>
  <c r="O29" i="17"/>
  <c r="P29" i="17"/>
  <c r="B29" i="17"/>
  <c r="C29" i="17"/>
  <c r="G30" i="17"/>
  <c r="H30" i="17"/>
  <c r="I30" i="17"/>
  <c r="J30" i="17"/>
  <c r="K30" i="17"/>
  <c r="L30" i="17"/>
  <c r="M30" i="17"/>
  <c r="N30" i="17"/>
  <c r="O30" i="17"/>
  <c r="P30" i="17"/>
  <c r="B30" i="17"/>
  <c r="C30" i="17"/>
  <c r="G32" i="17"/>
  <c r="H32" i="17"/>
  <c r="I32" i="17"/>
  <c r="J32" i="17"/>
  <c r="K32" i="17"/>
  <c r="L32" i="17"/>
  <c r="M32" i="17"/>
  <c r="N32" i="17"/>
  <c r="O32" i="17"/>
  <c r="P32" i="17"/>
  <c r="B32" i="17"/>
  <c r="C32" i="17"/>
  <c r="G33" i="17"/>
  <c r="H33" i="17"/>
  <c r="I33" i="17"/>
  <c r="J33" i="17"/>
  <c r="K33" i="17"/>
  <c r="L33" i="17"/>
  <c r="M33" i="17"/>
  <c r="N33" i="17"/>
  <c r="O33" i="17"/>
  <c r="P33" i="17"/>
  <c r="B33" i="17"/>
  <c r="C33" i="17"/>
  <c r="G35" i="17"/>
  <c r="H35" i="17"/>
  <c r="I35" i="17"/>
  <c r="J35" i="17"/>
  <c r="L35" i="15"/>
  <c r="K35" i="17"/>
  <c r="L35" i="17"/>
  <c r="M35" i="17"/>
  <c r="N35" i="17"/>
  <c r="O35" i="17"/>
  <c r="P35" i="17"/>
  <c r="B35" i="17"/>
  <c r="C35" i="17"/>
  <c r="G36" i="17"/>
  <c r="H36" i="17"/>
  <c r="I36" i="17"/>
  <c r="J36" i="17"/>
  <c r="K36" i="17"/>
  <c r="L36" i="17"/>
  <c r="M36" i="17"/>
  <c r="N36" i="17"/>
  <c r="O36" i="17"/>
  <c r="P36" i="17"/>
  <c r="B36" i="17"/>
  <c r="C36" i="17"/>
  <c r="G38" i="17"/>
  <c r="H38" i="17"/>
  <c r="I38" i="17"/>
  <c r="J38" i="17"/>
  <c r="K38" i="17"/>
  <c r="L38" i="17"/>
  <c r="M38" i="17"/>
  <c r="N38" i="17"/>
  <c r="O38" i="17"/>
  <c r="P38" i="17"/>
  <c r="B38" i="17"/>
  <c r="C38" i="17"/>
  <c r="G39" i="17"/>
  <c r="H39" i="17"/>
  <c r="I39" i="17"/>
  <c r="J39" i="17"/>
  <c r="K39" i="17"/>
  <c r="L39" i="17"/>
  <c r="M39" i="17"/>
  <c r="N39" i="17"/>
  <c r="O39" i="17"/>
  <c r="P39" i="17"/>
  <c r="B39" i="17"/>
  <c r="C39" i="17"/>
  <c r="G40" i="17"/>
  <c r="H40" i="17"/>
  <c r="I40" i="17"/>
  <c r="K40" i="15"/>
  <c r="J40" i="17"/>
  <c r="L40" i="15"/>
  <c r="K40" i="17"/>
  <c r="L40" i="17"/>
  <c r="M40" i="17"/>
  <c r="N40" i="17"/>
  <c r="O40" i="17"/>
  <c r="P40" i="17"/>
  <c r="B40" i="17"/>
  <c r="C40" i="17"/>
  <c r="G41" i="17"/>
  <c r="H41" i="17"/>
  <c r="I41" i="17"/>
  <c r="J41" i="17"/>
  <c r="K41" i="17"/>
  <c r="L41" i="17"/>
  <c r="N41" i="15"/>
  <c r="M41" i="17"/>
  <c r="N41" i="17"/>
  <c r="O41" i="17"/>
  <c r="P41" i="17"/>
  <c r="B41" i="17"/>
  <c r="C41" i="17"/>
  <c r="G42" i="17"/>
  <c r="H42" i="17"/>
  <c r="I42" i="17"/>
  <c r="J42" i="17"/>
  <c r="K42" i="17"/>
  <c r="L42" i="17"/>
  <c r="M42" i="17"/>
  <c r="N42" i="17"/>
  <c r="O42" i="17"/>
  <c r="P42" i="17"/>
  <c r="B42" i="17"/>
  <c r="C42" i="17"/>
  <c r="G34" i="17"/>
  <c r="H34" i="17"/>
  <c r="I34" i="17"/>
  <c r="J34" i="17"/>
  <c r="K34" i="17"/>
  <c r="L34" i="17"/>
  <c r="M34" i="17"/>
  <c r="N34" i="17"/>
  <c r="O34" i="17"/>
  <c r="P34" i="17"/>
  <c r="B34" i="17"/>
  <c r="C34" i="17"/>
  <c r="G37" i="17"/>
  <c r="H37" i="17"/>
  <c r="I37" i="17"/>
  <c r="J37" i="17"/>
  <c r="L37" i="15"/>
  <c r="K37" i="17"/>
  <c r="L37" i="17"/>
  <c r="M37" i="17"/>
  <c r="N37" i="17"/>
  <c r="O37" i="17"/>
  <c r="P37" i="17"/>
  <c r="B37" i="17"/>
  <c r="C37" i="17"/>
  <c r="G6" i="17"/>
  <c r="H6" i="17"/>
  <c r="I6" i="17"/>
  <c r="J6" i="17"/>
  <c r="K6" i="17"/>
  <c r="L6" i="17"/>
  <c r="M6" i="17"/>
  <c r="N6" i="17"/>
  <c r="O6" i="17"/>
  <c r="P6" i="17"/>
  <c r="B6" i="17"/>
  <c r="C6" i="17"/>
  <c r="H31" i="15"/>
  <c r="G31" i="17"/>
  <c r="H31" i="17"/>
  <c r="I31" i="17"/>
  <c r="J31" i="17"/>
  <c r="K31" i="17"/>
  <c r="L31" i="17"/>
  <c r="M31" i="17"/>
  <c r="N31" i="17"/>
  <c r="O31" i="17"/>
  <c r="P31" i="17"/>
  <c r="B31" i="17"/>
  <c r="C31" i="17"/>
  <c r="G5" i="17"/>
  <c r="H5" i="17"/>
  <c r="I5" i="17"/>
  <c r="J5" i="17"/>
  <c r="K5" i="17"/>
  <c r="L5" i="17"/>
  <c r="M5" i="17"/>
  <c r="O5" i="15"/>
  <c r="N5" i="17"/>
  <c r="O5" i="17"/>
  <c r="P5" i="17"/>
  <c r="B5" i="17"/>
  <c r="C5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2" i="17"/>
  <c r="D33" i="17"/>
  <c r="D35" i="17"/>
  <c r="D36" i="17"/>
  <c r="D38" i="17"/>
  <c r="D39" i="17"/>
  <c r="D40" i="17"/>
  <c r="D41" i="17"/>
  <c r="D42" i="17"/>
  <c r="D34" i="17"/>
  <c r="D37" i="17"/>
  <c r="D6" i="17"/>
  <c r="D31" i="17"/>
  <c r="D5" i="17"/>
  <c r="E5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2" i="17"/>
  <c r="E33" i="17"/>
  <c r="E35" i="17"/>
  <c r="E36" i="17"/>
  <c r="E38" i="17"/>
  <c r="E39" i="17"/>
  <c r="E40" i="17"/>
  <c r="E41" i="17"/>
  <c r="E42" i="17"/>
  <c r="E34" i="17"/>
  <c r="E37" i="17"/>
  <c r="E6" i="17"/>
  <c r="E31" i="17"/>
  <c r="G47" i="17"/>
  <c r="H47" i="17"/>
  <c r="I47" i="17"/>
  <c r="J47" i="17"/>
  <c r="K47" i="17"/>
  <c r="L47" i="17"/>
  <c r="M47" i="17"/>
  <c r="N47" i="17"/>
  <c r="O47" i="17"/>
  <c r="P47" i="17"/>
  <c r="H1" i="15"/>
  <c r="G1" i="17"/>
  <c r="I1" i="15"/>
  <c r="H1" i="17"/>
  <c r="J1" i="15"/>
  <c r="I1" i="17"/>
  <c r="K1" i="15"/>
  <c r="J1" i="17"/>
  <c r="L1" i="15"/>
  <c r="K1" i="17"/>
  <c r="M1" i="15"/>
  <c r="L1" i="17"/>
  <c r="N1" i="15"/>
  <c r="M1" i="17"/>
  <c r="O1" i="15"/>
  <c r="N1" i="17"/>
  <c r="P1" i="15"/>
  <c r="O1" i="17"/>
  <c r="Q1" i="15"/>
  <c r="P1" i="17"/>
  <c r="A5" i="15"/>
  <c r="A5" i="17"/>
  <c r="A7" i="15"/>
  <c r="A7" i="17"/>
  <c r="A8" i="15"/>
  <c r="A8" i="17"/>
  <c r="A9" i="15"/>
  <c r="A9" i="17"/>
  <c r="A10" i="15"/>
  <c r="A10" i="17"/>
  <c r="A11" i="15"/>
  <c r="A11" i="17"/>
  <c r="A12" i="15"/>
  <c r="A12" i="17"/>
  <c r="A13" i="15"/>
  <c r="A13" i="17"/>
  <c r="A14" i="15"/>
  <c r="A14" i="17"/>
  <c r="A15" i="15"/>
  <c r="A15" i="17"/>
  <c r="A16" i="15"/>
  <c r="A16" i="17"/>
  <c r="A17" i="15"/>
  <c r="A17" i="17"/>
  <c r="A18" i="15"/>
  <c r="A18" i="17"/>
  <c r="A19" i="15"/>
  <c r="A19" i="17"/>
  <c r="A20" i="15"/>
  <c r="A20" i="17"/>
  <c r="A21" i="15"/>
  <c r="A21" i="17"/>
  <c r="A22" i="15"/>
  <c r="A22" i="17"/>
  <c r="A23" i="15"/>
  <c r="A23" i="17"/>
  <c r="A24" i="15"/>
  <c r="A24" i="17"/>
  <c r="A25" i="15"/>
  <c r="A25" i="17"/>
  <c r="A26" i="15"/>
  <c r="A26" i="17"/>
  <c r="A27" i="15"/>
  <c r="A27" i="17"/>
  <c r="A28" i="15"/>
  <c r="A28" i="17"/>
  <c r="A29" i="15"/>
  <c r="A29" i="17"/>
  <c r="A30" i="15"/>
  <c r="A30" i="17"/>
  <c r="A32" i="15"/>
  <c r="A32" i="17"/>
  <c r="A33" i="15"/>
  <c r="A33" i="17"/>
  <c r="A35" i="15"/>
  <c r="A35" i="17"/>
  <c r="A36" i="15"/>
  <c r="A36" i="17"/>
  <c r="A38" i="15"/>
  <c r="A38" i="17"/>
  <c r="A39" i="15"/>
  <c r="A39" i="17"/>
  <c r="A40" i="15"/>
  <c r="A40" i="17"/>
  <c r="A41" i="15"/>
  <c r="A41" i="17"/>
  <c r="A42" i="17"/>
  <c r="A34" i="15"/>
  <c r="A34" i="17"/>
  <c r="A37" i="15"/>
  <c r="A37" i="17"/>
  <c r="A6" i="15"/>
  <c r="A6" i="17"/>
  <c r="A31" i="15"/>
  <c r="A31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G1" i="16"/>
  <c r="H1" i="16"/>
  <c r="I1" i="16"/>
  <c r="J1" i="16"/>
  <c r="K1" i="16"/>
  <c r="L1" i="16"/>
  <c r="M1" i="16"/>
  <c r="N1" i="16"/>
  <c r="O1" i="16"/>
  <c r="P1" i="16"/>
  <c r="A5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2" i="16"/>
  <c r="A33" i="16"/>
  <c r="A35" i="16"/>
  <c r="A36" i="16"/>
  <c r="A38" i="16"/>
  <c r="A39" i="16"/>
  <c r="A40" i="16"/>
  <c r="A41" i="16"/>
  <c r="A34" i="16"/>
  <c r="A37" i="16"/>
  <c r="A6" i="16"/>
  <c r="A31" i="16"/>
  <c r="G5" i="13"/>
  <c r="W10" i="12"/>
  <c r="U6" i="12"/>
  <c r="G6" i="13"/>
  <c r="W16" i="12"/>
  <c r="U7" i="12"/>
  <c r="G7" i="13"/>
  <c r="G8" i="13"/>
  <c r="G9" i="13"/>
  <c r="G10" i="13"/>
  <c r="W19" i="12"/>
  <c r="U11" i="12"/>
  <c r="G11" i="13"/>
  <c r="W123" i="12"/>
  <c r="U12" i="12"/>
  <c r="G12" i="13"/>
  <c r="G13" i="13"/>
  <c r="W30" i="12"/>
  <c r="U14" i="12"/>
  <c r="G14" i="13"/>
  <c r="W32" i="12"/>
  <c r="U15" i="12"/>
  <c r="G15" i="13"/>
  <c r="W33" i="12"/>
  <c r="U16" i="12"/>
  <c r="G16" i="13"/>
  <c r="W35" i="12"/>
  <c r="U17" i="12"/>
  <c r="G17" i="13"/>
  <c r="W39" i="12"/>
  <c r="U18" i="12"/>
  <c r="G18" i="13"/>
  <c r="W40" i="12"/>
  <c r="U19" i="12"/>
  <c r="G19" i="13"/>
  <c r="G20" i="13"/>
  <c r="W135" i="12"/>
  <c r="U21" i="12"/>
  <c r="G21" i="13"/>
  <c r="W46" i="12"/>
  <c r="U22" i="12"/>
  <c r="G22" i="13"/>
  <c r="W49" i="12"/>
  <c r="U23" i="12"/>
  <c r="G23" i="13"/>
  <c r="W55" i="12"/>
  <c r="U24" i="12"/>
  <c r="G24" i="13"/>
  <c r="W60" i="12"/>
  <c r="U25" i="12"/>
  <c r="G25" i="13"/>
  <c r="W134" i="12"/>
  <c r="U26" i="12"/>
  <c r="G26" i="13"/>
  <c r="W64" i="12"/>
  <c r="U27" i="12"/>
  <c r="G27" i="13"/>
  <c r="G28" i="13"/>
  <c r="W72" i="12"/>
  <c r="U29" i="12"/>
  <c r="G29" i="13"/>
  <c r="W84" i="12"/>
  <c r="U30" i="12"/>
  <c r="G30" i="13"/>
  <c r="G32" i="13"/>
  <c r="G33" i="13"/>
  <c r="G34" i="13"/>
  <c r="W113" i="12"/>
  <c r="U35" i="12"/>
  <c r="G35" i="13"/>
  <c r="W107" i="12"/>
  <c r="U36" i="12"/>
  <c r="G36" i="13"/>
  <c r="G2" i="13"/>
  <c r="W6" i="12"/>
  <c r="U5" i="12"/>
  <c r="N5" i="13"/>
  <c r="N6" i="13"/>
  <c r="N7" i="13"/>
  <c r="W124" i="12"/>
  <c r="U8" i="12"/>
  <c r="N8" i="13"/>
  <c r="N9" i="13"/>
  <c r="N10" i="13"/>
  <c r="N11" i="13"/>
  <c r="N12" i="13"/>
  <c r="W29" i="12"/>
  <c r="U13" i="12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W69" i="12"/>
  <c r="U28" i="12"/>
  <c r="N28" i="13"/>
  <c r="N29" i="13"/>
  <c r="N30" i="13"/>
  <c r="W94" i="12"/>
  <c r="U32" i="12"/>
  <c r="N32" i="13"/>
  <c r="W96" i="12"/>
  <c r="U33" i="12"/>
  <c r="N33" i="13"/>
  <c r="N34" i="13"/>
  <c r="N35" i="13"/>
  <c r="N36" i="13"/>
  <c r="N2" i="13"/>
  <c r="G3" i="13"/>
  <c r="G3" i="14"/>
  <c r="G41" i="14"/>
  <c r="H41" i="14"/>
  <c r="I41" i="14"/>
  <c r="J41" i="14"/>
  <c r="K41" i="14"/>
  <c r="L41" i="14"/>
  <c r="M41" i="14"/>
  <c r="N3" i="13"/>
  <c r="N3" i="14"/>
  <c r="N41" i="14"/>
  <c r="O41" i="14"/>
  <c r="P41" i="14"/>
  <c r="B41" i="14"/>
  <c r="P5" i="13"/>
  <c r="P6" i="13"/>
  <c r="P7" i="13"/>
  <c r="P8" i="13"/>
  <c r="W17" i="12"/>
  <c r="U9" i="12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2" i="13"/>
  <c r="P33" i="13"/>
  <c r="P34" i="13"/>
  <c r="P35" i="13"/>
  <c r="P36" i="13"/>
  <c r="P2" i="13"/>
  <c r="P3" i="13"/>
  <c r="P3" i="14"/>
  <c r="Q6" i="15"/>
  <c r="O6" i="13"/>
  <c r="O7" i="13"/>
  <c r="O27" i="13"/>
  <c r="O2" i="13"/>
  <c r="O3" i="13"/>
  <c r="O3" i="14"/>
  <c r="P6" i="15"/>
  <c r="O6" i="15"/>
  <c r="M5" i="13"/>
  <c r="M6" i="13"/>
  <c r="M7" i="13"/>
  <c r="M8" i="13"/>
  <c r="M9" i="13"/>
  <c r="W18" i="12"/>
  <c r="U10" i="12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2" i="13"/>
  <c r="M33" i="13"/>
  <c r="M34" i="13"/>
  <c r="M35" i="13"/>
  <c r="M36" i="13"/>
  <c r="M2" i="13"/>
  <c r="M3" i="13"/>
  <c r="M3" i="14"/>
  <c r="N6" i="15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2" i="13"/>
  <c r="L33" i="13"/>
  <c r="L34" i="13"/>
  <c r="L35" i="13"/>
  <c r="L36" i="13"/>
  <c r="L2" i="13"/>
  <c r="L3" i="13"/>
  <c r="L3" i="14"/>
  <c r="M6" i="15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2" i="13"/>
  <c r="K33" i="13"/>
  <c r="K34" i="13"/>
  <c r="K35" i="13"/>
  <c r="K36" i="13"/>
  <c r="K2" i="13"/>
  <c r="K3" i="13"/>
  <c r="K3" i="14"/>
  <c r="L6" i="15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2" i="13"/>
  <c r="J33" i="13"/>
  <c r="J34" i="13"/>
  <c r="J35" i="13"/>
  <c r="J36" i="13"/>
  <c r="J2" i="13"/>
  <c r="J3" i="13"/>
  <c r="J3" i="14"/>
  <c r="K6" i="15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2" i="13"/>
  <c r="I33" i="13"/>
  <c r="I34" i="13"/>
  <c r="I35" i="13"/>
  <c r="I36" i="13"/>
  <c r="I2" i="13"/>
  <c r="I3" i="13"/>
  <c r="I3" i="14"/>
  <c r="J6" i="15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2" i="13"/>
  <c r="H33" i="13"/>
  <c r="H34" i="13"/>
  <c r="H35" i="13"/>
  <c r="H36" i="13"/>
  <c r="H2" i="13"/>
  <c r="H3" i="13"/>
  <c r="H3" i="14"/>
  <c r="I6" i="15"/>
  <c r="H6" i="15"/>
  <c r="U34" i="15"/>
  <c r="T31" i="15"/>
  <c r="Q31" i="15"/>
  <c r="P31" i="15"/>
  <c r="O31" i="15"/>
  <c r="N31" i="15"/>
  <c r="M31" i="15"/>
  <c r="L31" i="15"/>
  <c r="K31" i="15"/>
  <c r="J31" i="15"/>
  <c r="I31" i="15"/>
  <c r="S34" i="15"/>
  <c r="T34" i="15"/>
  <c r="J34" i="15"/>
  <c r="K34" i="15"/>
  <c r="L34" i="15"/>
  <c r="M34" i="15"/>
  <c r="N34" i="15"/>
  <c r="O34" i="15"/>
  <c r="P34" i="15"/>
  <c r="Q34" i="15"/>
  <c r="I34" i="15"/>
  <c r="H34" i="15"/>
  <c r="G42" i="14"/>
  <c r="H42" i="14"/>
  <c r="I42" i="14"/>
  <c r="J42" i="14"/>
  <c r="K42" i="14"/>
  <c r="L42" i="14"/>
  <c r="M42" i="14"/>
  <c r="N42" i="14"/>
  <c r="O42" i="14"/>
  <c r="P42" i="14"/>
  <c r="B42" i="14"/>
  <c r="R42" i="14"/>
  <c r="S42" i="14"/>
  <c r="R41" i="14"/>
  <c r="S41" i="14"/>
  <c r="A41" i="14"/>
  <c r="A42" i="14"/>
  <c r="A43" i="14"/>
  <c r="A38" i="14"/>
  <c r="A39" i="14"/>
  <c r="A40" i="14"/>
  <c r="I37" i="15"/>
  <c r="I70" i="9"/>
  <c r="G70" i="9"/>
  <c r="G40" i="14"/>
  <c r="H40" i="14"/>
  <c r="I40" i="14"/>
  <c r="J70" i="9"/>
  <c r="J40" i="14"/>
  <c r="K40" i="14"/>
  <c r="L70" i="9"/>
  <c r="L40" i="14"/>
  <c r="M70" i="9"/>
  <c r="M40" i="14"/>
  <c r="N70" i="9"/>
  <c r="N40" i="14"/>
  <c r="O70" i="9"/>
  <c r="O40" i="14"/>
  <c r="P70" i="9"/>
  <c r="P40" i="14"/>
  <c r="B40" i="14"/>
  <c r="J37" i="15"/>
  <c r="K37" i="15"/>
  <c r="M37" i="15"/>
  <c r="N37" i="15"/>
  <c r="O37" i="15"/>
  <c r="P37" i="15"/>
  <c r="Q37" i="15"/>
  <c r="H37" i="15"/>
  <c r="S5" i="14"/>
  <c r="G6" i="14"/>
  <c r="H6" i="14"/>
  <c r="I6" i="14"/>
  <c r="J6" i="14"/>
  <c r="K6" i="14"/>
  <c r="L6" i="14"/>
  <c r="M6" i="14"/>
  <c r="N6" i="14"/>
  <c r="O6" i="14"/>
  <c r="P6" i="14"/>
  <c r="B6" i="14"/>
  <c r="S6" i="14"/>
  <c r="G7" i="14"/>
  <c r="H7" i="14"/>
  <c r="I7" i="14"/>
  <c r="J7" i="14"/>
  <c r="K7" i="14"/>
  <c r="L7" i="14"/>
  <c r="M7" i="14"/>
  <c r="N7" i="14"/>
  <c r="O7" i="14"/>
  <c r="P7" i="14"/>
  <c r="B7" i="14"/>
  <c r="S7" i="14"/>
  <c r="G8" i="14"/>
  <c r="H8" i="14"/>
  <c r="I8" i="14"/>
  <c r="J8" i="14"/>
  <c r="K8" i="14"/>
  <c r="L8" i="14"/>
  <c r="M8" i="14"/>
  <c r="N8" i="14"/>
  <c r="O8" i="14"/>
  <c r="P8" i="14"/>
  <c r="B8" i="14"/>
  <c r="R8" i="14"/>
  <c r="S8" i="14"/>
  <c r="G9" i="14"/>
  <c r="H9" i="14"/>
  <c r="I9" i="14"/>
  <c r="J9" i="14"/>
  <c r="K9" i="14"/>
  <c r="L9" i="14"/>
  <c r="M9" i="14"/>
  <c r="N9" i="14"/>
  <c r="O9" i="14"/>
  <c r="P9" i="14"/>
  <c r="B9" i="14"/>
  <c r="R9" i="14"/>
  <c r="S9" i="14"/>
  <c r="G10" i="14"/>
  <c r="H10" i="14"/>
  <c r="I10" i="14"/>
  <c r="J10" i="14"/>
  <c r="K10" i="14"/>
  <c r="L10" i="14"/>
  <c r="M10" i="14"/>
  <c r="N10" i="14"/>
  <c r="O10" i="14"/>
  <c r="P10" i="14"/>
  <c r="B10" i="14"/>
  <c r="R10" i="14"/>
  <c r="S10" i="14"/>
  <c r="G11" i="14"/>
  <c r="H11" i="14"/>
  <c r="I11" i="14"/>
  <c r="J11" i="14"/>
  <c r="K11" i="14"/>
  <c r="L11" i="14"/>
  <c r="M11" i="14"/>
  <c r="N11" i="14"/>
  <c r="O11" i="14"/>
  <c r="P11" i="14"/>
  <c r="B11" i="14"/>
  <c r="R11" i="14"/>
  <c r="S11" i="14"/>
  <c r="G12" i="14"/>
  <c r="H12" i="14"/>
  <c r="I12" i="14"/>
  <c r="J12" i="14"/>
  <c r="K12" i="14"/>
  <c r="L12" i="14"/>
  <c r="M12" i="14"/>
  <c r="N12" i="14"/>
  <c r="O12" i="14"/>
  <c r="P12" i="14"/>
  <c r="B12" i="14"/>
  <c r="R12" i="14"/>
  <c r="S12" i="14"/>
  <c r="G13" i="14"/>
  <c r="H13" i="14"/>
  <c r="I13" i="14"/>
  <c r="J13" i="14"/>
  <c r="K13" i="14"/>
  <c r="L13" i="14"/>
  <c r="M13" i="14"/>
  <c r="N13" i="14"/>
  <c r="O13" i="14"/>
  <c r="P13" i="14"/>
  <c r="B13" i="14"/>
  <c r="R13" i="14"/>
  <c r="S13" i="14"/>
  <c r="G14" i="14"/>
  <c r="H14" i="14"/>
  <c r="I14" i="14"/>
  <c r="J14" i="14"/>
  <c r="K14" i="14"/>
  <c r="L14" i="14"/>
  <c r="M14" i="14"/>
  <c r="N14" i="14"/>
  <c r="O14" i="14"/>
  <c r="P14" i="14"/>
  <c r="B14" i="14"/>
  <c r="R14" i="14"/>
  <c r="S14" i="14"/>
  <c r="G15" i="14"/>
  <c r="H15" i="14"/>
  <c r="I15" i="14"/>
  <c r="J15" i="14"/>
  <c r="K15" i="14"/>
  <c r="L15" i="14"/>
  <c r="M15" i="14"/>
  <c r="N15" i="14"/>
  <c r="O15" i="14"/>
  <c r="P15" i="14"/>
  <c r="B15" i="14"/>
  <c r="R15" i="14"/>
  <c r="S15" i="14"/>
  <c r="G16" i="14"/>
  <c r="H16" i="14"/>
  <c r="I16" i="14"/>
  <c r="J16" i="14"/>
  <c r="K16" i="14"/>
  <c r="L16" i="14"/>
  <c r="M16" i="14"/>
  <c r="N16" i="14"/>
  <c r="O16" i="14"/>
  <c r="P16" i="14"/>
  <c r="B16" i="14"/>
  <c r="R16" i="14"/>
  <c r="S16" i="14"/>
  <c r="G17" i="14"/>
  <c r="H17" i="14"/>
  <c r="I17" i="14"/>
  <c r="J17" i="14"/>
  <c r="K17" i="14"/>
  <c r="L17" i="14"/>
  <c r="M17" i="14"/>
  <c r="N17" i="14"/>
  <c r="O17" i="14"/>
  <c r="P17" i="14"/>
  <c r="B17" i="14"/>
  <c r="R17" i="14"/>
  <c r="S17" i="14"/>
  <c r="G18" i="14"/>
  <c r="H18" i="14"/>
  <c r="I18" i="14"/>
  <c r="J18" i="14"/>
  <c r="K18" i="14"/>
  <c r="L18" i="14"/>
  <c r="M18" i="14"/>
  <c r="N18" i="14"/>
  <c r="O18" i="14"/>
  <c r="P18" i="14"/>
  <c r="B18" i="14"/>
  <c r="R18" i="14"/>
  <c r="S18" i="14"/>
  <c r="G19" i="14"/>
  <c r="H19" i="14"/>
  <c r="I19" i="14"/>
  <c r="J19" i="14"/>
  <c r="K19" i="14"/>
  <c r="L19" i="14"/>
  <c r="M19" i="14"/>
  <c r="N19" i="14"/>
  <c r="O19" i="14"/>
  <c r="P19" i="14"/>
  <c r="B19" i="14"/>
  <c r="R19" i="14"/>
  <c r="S19" i="14"/>
  <c r="G20" i="14"/>
  <c r="H20" i="14"/>
  <c r="I20" i="14"/>
  <c r="J20" i="14"/>
  <c r="K20" i="14"/>
  <c r="L20" i="14"/>
  <c r="M20" i="14"/>
  <c r="N20" i="14"/>
  <c r="O20" i="14"/>
  <c r="P20" i="14"/>
  <c r="B20" i="14"/>
  <c r="R20" i="14"/>
  <c r="S20" i="14"/>
  <c r="G21" i="14"/>
  <c r="H21" i="14"/>
  <c r="I21" i="14"/>
  <c r="J21" i="14"/>
  <c r="K21" i="14"/>
  <c r="L21" i="14"/>
  <c r="M21" i="14"/>
  <c r="N21" i="14"/>
  <c r="O21" i="14"/>
  <c r="P21" i="14"/>
  <c r="B21" i="14"/>
  <c r="R21" i="14"/>
  <c r="S21" i="14"/>
  <c r="G22" i="14"/>
  <c r="H22" i="14"/>
  <c r="I22" i="14"/>
  <c r="J22" i="14"/>
  <c r="K22" i="14"/>
  <c r="L22" i="14"/>
  <c r="M22" i="14"/>
  <c r="N22" i="14"/>
  <c r="O22" i="14"/>
  <c r="P22" i="14"/>
  <c r="B22" i="14"/>
  <c r="R22" i="14"/>
  <c r="S22" i="14"/>
  <c r="G23" i="14"/>
  <c r="H23" i="14"/>
  <c r="I23" i="14"/>
  <c r="J23" i="14"/>
  <c r="K23" i="14"/>
  <c r="L23" i="14"/>
  <c r="M23" i="14"/>
  <c r="N23" i="14"/>
  <c r="O23" i="14"/>
  <c r="P23" i="14"/>
  <c r="B23" i="14"/>
  <c r="R23" i="14"/>
  <c r="S23" i="14"/>
  <c r="G24" i="14"/>
  <c r="H24" i="14"/>
  <c r="I24" i="14"/>
  <c r="J24" i="14"/>
  <c r="K24" i="14"/>
  <c r="L24" i="14"/>
  <c r="M24" i="14"/>
  <c r="N24" i="14"/>
  <c r="O24" i="14"/>
  <c r="P24" i="14"/>
  <c r="B24" i="14"/>
  <c r="R24" i="14"/>
  <c r="S24" i="14"/>
  <c r="G25" i="14"/>
  <c r="H25" i="14"/>
  <c r="I25" i="14"/>
  <c r="J25" i="14"/>
  <c r="K25" i="14"/>
  <c r="L25" i="14"/>
  <c r="M25" i="14"/>
  <c r="N25" i="14"/>
  <c r="O25" i="14"/>
  <c r="P25" i="14"/>
  <c r="B25" i="14"/>
  <c r="R25" i="14"/>
  <c r="S25" i="14"/>
  <c r="G26" i="14"/>
  <c r="H26" i="14"/>
  <c r="I26" i="14"/>
  <c r="J26" i="14"/>
  <c r="K26" i="14"/>
  <c r="L26" i="14"/>
  <c r="M26" i="14"/>
  <c r="N26" i="14"/>
  <c r="O26" i="14"/>
  <c r="P26" i="14"/>
  <c r="B26" i="14"/>
  <c r="R26" i="14"/>
  <c r="S26" i="14"/>
  <c r="G27" i="14"/>
  <c r="H27" i="14"/>
  <c r="I27" i="14"/>
  <c r="J27" i="14"/>
  <c r="K27" i="14"/>
  <c r="L27" i="14"/>
  <c r="M27" i="14"/>
  <c r="N27" i="14"/>
  <c r="O27" i="14"/>
  <c r="P27" i="14"/>
  <c r="B27" i="14"/>
  <c r="R27" i="14"/>
  <c r="S27" i="14"/>
  <c r="G28" i="14"/>
  <c r="H28" i="14"/>
  <c r="I28" i="14"/>
  <c r="J28" i="14"/>
  <c r="K28" i="14"/>
  <c r="L28" i="14"/>
  <c r="M28" i="14"/>
  <c r="N28" i="14"/>
  <c r="O28" i="14"/>
  <c r="P28" i="14"/>
  <c r="B28" i="14"/>
  <c r="R28" i="14"/>
  <c r="S28" i="14"/>
  <c r="G29" i="14"/>
  <c r="H29" i="14"/>
  <c r="I29" i="14"/>
  <c r="J29" i="14"/>
  <c r="K29" i="14"/>
  <c r="L29" i="14"/>
  <c r="M29" i="14"/>
  <c r="N29" i="14"/>
  <c r="O29" i="14"/>
  <c r="P29" i="14"/>
  <c r="B29" i="14"/>
  <c r="R29" i="14"/>
  <c r="S29" i="14"/>
  <c r="S30" i="14"/>
  <c r="G31" i="14"/>
  <c r="H31" i="14"/>
  <c r="I31" i="14"/>
  <c r="J31" i="14"/>
  <c r="K31" i="14"/>
  <c r="L31" i="14"/>
  <c r="M31" i="14"/>
  <c r="N31" i="14"/>
  <c r="O31" i="14"/>
  <c r="P31" i="14"/>
  <c r="B31" i="14"/>
  <c r="R31" i="14"/>
  <c r="S31" i="14"/>
  <c r="G32" i="14"/>
  <c r="H32" i="14"/>
  <c r="I32" i="14"/>
  <c r="J32" i="14"/>
  <c r="K32" i="14"/>
  <c r="L32" i="14"/>
  <c r="M32" i="14"/>
  <c r="N32" i="14"/>
  <c r="O32" i="14"/>
  <c r="P32" i="14"/>
  <c r="B32" i="14"/>
  <c r="R32" i="14"/>
  <c r="S32" i="14"/>
  <c r="G33" i="14"/>
  <c r="H33" i="14"/>
  <c r="I33" i="14"/>
  <c r="J33" i="14"/>
  <c r="K33" i="14"/>
  <c r="L33" i="14"/>
  <c r="M33" i="14"/>
  <c r="N33" i="14"/>
  <c r="O33" i="14"/>
  <c r="P33" i="14"/>
  <c r="B33" i="14"/>
  <c r="R33" i="14"/>
  <c r="S33" i="14"/>
  <c r="S34" i="14"/>
  <c r="G35" i="14"/>
  <c r="H35" i="14"/>
  <c r="I35" i="14"/>
  <c r="J35" i="14"/>
  <c r="K35" i="14"/>
  <c r="L35" i="14"/>
  <c r="M35" i="14"/>
  <c r="N35" i="14"/>
  <c r="O35" i="14"/>
  <c r="P35" i="14"/>
  <c r="B35" i="14"/>
  <c r="R35" i="14"/>
  <c r="S35" i="14"/>
  <c r="G36" i="14"/>
  <c r="H36" i="14"/>
  <c r="I36" i="14"/>
  <c r="J36" i="14"/>
  <c r="K36" i="14"/>
  <c r="L36" i="14"/>
  <c r="M36" i="14"/>
  <c r="N36" i="14"/>
  <c r="O36" i="14"/>
  <c r="P36" i="14"/>
  <c r="B36" i="14"/>
  <c r="R36" i="14"/>
  <c r="S36" i="14"/>
  <c r="S37" i="14"/>
  <c r="S3" i="14"/>
  <c r="AF139" i="14"/>
  <c r="AF138" i="14"/>
  <c r="AF137" i="14"/>
  <c r="AF136" i="14"/>
  <c r="AF135" i="14"/>
  <c r="AF134" i="14"/>
  <c r="AF133" i="14"/>
  <c r="AF132" i="14"/>
  <c r="AF131" i="14"/>
  <c r="AF130" i="14"/>
  <c r="AF129" i="14"/>
  <c r="AF128" i="14"/>
  <c r="AF127" i="14"/>
  <c r="AF126" i="14"/>
  <c r="AF125" i="14"/>
  <c r="AF124" i="14"/>
  <c r="AF123" i="14"/>
  <c r="AF122" i="14"/>
  <c r="AF121" i="14"/>
  <c r="AF120" i="14"/>
  <c r="AF119" i="14"/>
  <c r="AF118" i="14"/>
  <c r="AF117" i="14"/>
  <c r="H7" i="15"/>
  <c r="I7" i="15"/>
  <c r="J7" i="15"/>
  <c r="K7" i="15"/>
  <c r="L7" i="15"/>
  <c r="M7" i="15"/>
  <c r="N7" i="15"/>
  <c r="O7" i="15"/>
  <c r="P7" i="15"/>
  <c r="Q7" i="15"/>
  <c r="H8" i="15"/>
  <c r="I8" i="15"/>
  <c r="J8" i="15"/>
  <c r="K8" i="15"/>
  <c r="L8" i="15"/>
  <c r="M8" i="15"/>
  <c r="N8" i="15"/>
  <c r="O8" i="15"/>
  <c r="P8" i="15"/>
  <c r="Q8" i="15"/>
  <c r="H9" i="15"/>
  <c r="I9" i="15"/>
  <c r="J9" i="15"/>
  <c r="K9" i="15"/>
  <c r="L9" i="15"/>
  <c r="M9" i="15"/>
  <c r="N9" i="15"/>
  <c r="O9" i="15"/>
  <c r="P9" i="15"/>
  <c r="Q9" i="15"/>
  <c r="H10" i="15"/>
  <c r="I10" i="15"/>
  <c r="J10" i="15"/>
  <c r="K10" i="15"/>
  <c r="L10" i="15"/>
  <c r="M10" i="15"/>
  <c r="N10" i="15"/>
  <c r="O10" i="15"/>
  <c r="P10" i="15"/>
  <c r="Q10" i="15"/>
  <c r="H11" i="15"/>
  <c r="I11" i="15"/>
  <c r="J11" i="15"/>
  <c r="K11" i="15"/>
  <c r="L11" i="15"/>
  <c r="M11" i="15"/>
  <c r="N11" i="15"/>
  <c r="O11" i="15"/>
  <c r="P11" i="15"/>
  <c r="Q11" i="15"/>
  <c r="H12" i="15"/>
  <c r="I12" i="15"/>
  <c r="J12" i="15"/>
  <c r="K12" i="15"/>
  <c r="M12" i="15"/>
  <c r="N12" i="15"/>
  <c r="O12" i="15"/>
  <c r="P12" i="15"/>
  <c r="Q12" i="15"/>
  <c r="H13" i="15"/>
  <c r="I13" i="15"/>
  <c r="J13" i="15"/>
  <c r="K13" i="15"/>
  <c r="L13" i="15"/>
  <c r="M13" i="15"/>
  <c r="O13" i="15"/>
  <c r="P13" i="15"/>
  <c r="Q13" i="15"/>
  <c r="H14" i="15"/>
  <c r="I14" i="15"/>
  <c r="J14" i="15"/>
  <c r="K14" i="15"/>
  <c r="L14" i="15"/>
  <c r="M14" i="15"/>
  <c r="N14" i="15"/>
  <c r="O14" i="15"/>
  <c r="P14" i="15"/>
  <c r="Q14" i="15"/>
  <c r="H15" i="15"/>
  <c r="I15" i="15"/>
  <c r="J15" i="15"/>
  <c r="K15" i="15"/>
  <c r="L15" i="15"/>
  <c r="M15" i="15"/>
  <c r="N15" i="15"/>
  <c r="O15" i="15"/>
  <c r="P15" i="15"/>
  <c r="Q15" i="15"/>
  <c r="H16" i="15"/>
  <c r="I16" i="15"/>
  <c r="J16" i="15"/>
  <c r="K16" i="15"/>
  <c r="L16" i="15"/>
  <c r="M16" i="15"/>
  <c r="N16" i="15"/>
  <c r="O16" i="15"/>
  <c r="P16" i="15"/>
  <c r="Q16" i="15"/>
  <c r="H17" i="15"/>
  <c r="I17" i="15"/>
  <c r="J17" i="15"/>
  <c r="K17" i="15"/>
  <c r="L17" i="15"/>
  <c r="M17" i="15"/>
  <c r="N17" i="15"/>
  <c r="O17" i="15"/>
  <c r="P17" i="15"/>
  <c r="Q17" i="15"/>
  <c r="H18" i="15"/>
  <c r="I18" i="15"/>
  <c r="J18" i="15"/>
  <c r="K18" i="15"/>
  <c r="L18" i="15"/>
  <c r="M18" i="15"/>
  <c r="N18" i="15"/>
  <c r="O18" i="15"/>
  <c r="P18" i="15"/>
  <c r="Q18" i="15"/>
  <c r="H19" i="15"/>
  <c r="I19" i="15"/>
  <c r="J19" i="15"/>
  <c r="K19" i="15"/>
  <c r="L19" i="15"/>
  <c r="M19" i="15"/>
  <c r="O19" i="15"/>
  <c r="P19" i="15"/>
  <c r="Q19" i="15"/>
  <c r="H20" i="15"/>
  <c r="I20" i="15"/>
  <c r="J20" i="15"/>
  <c r="K20" i="15"/>
  <c r="L20" i="15"/>
  <c r="M20" i="15"/>
  <c r="N20" i="15"/>
  <c r="O20" i="15"/>
  <c r="P20" i="15"/>
  <c r="Q20" i="15"/>
  <c r="H21" i="15"/>
  <c r="I21" i="15"/>
  <c r="J21" i="15"/>
  <c r="K21" i="15"/>
  <c r="M21" i="15"/>
  <c r="N21" i="15"/>
  <c r="O21" i="15"/>
  <c r="P21" i="15"/>
  <c r="Q21" i="15"/>
  <c r="H22" i="15"/>
  <c r="I22" i="15"/>
  <c r="J22" i="15"/>
  <c r="K22" i="15"/>
  <c r="M22" i="15"/>
  <c r="N22" i="15"/>
  <c r="O22" i="15"/>
  <c r="P22" i="15"/>
  <c r="Q22" i="15"/>
  <c r="H23" i="15"/>
  <c r="I23" i="15"/>
  <c r="J23" i="15"/>
  <c r="K23" i="15"/>
  <c r="L23" i="15"/>
  <c r="M23" i="15"/>
  <c r="N23" i="15"/>
  <c r="O23" i="15"/>
  <c r="P23" i="15"/>
  <c r="Q23" i="15"/>
  <c r="H24" i="15"/>
  <c r="I24" i="15"/>
  <c r="J24" i="15"/>
  <c r="K24" i="15"/>
  <c r="L24" i="15"/>
  <c r="M24" i="15"/>
  <c r="N24" i="15"/>
  <c r="O24" i="15"/>
  <c r="P24" i="15"/>
  <c r="Q24" i="15"/>
  <c r="H25" i="15"/>
  <c r="I25" i="15"/>
  <c r="J25" i="15"/>
  <c r="K25" i="15"/>
  <c r="L25" i="15"/>
  <c r="M25" i="15"/>
  <c r="N25" i="15"/>
  <c r="O25" i="15"/>
  <c r="P25" i="15"/>
  <c r="Q25" i="15"/>
  <c r="H26" i="15"/>
  <c r="I26" i="15"/>
  <c r="J26" i="15"/>
  <c r="K26" i="15"/>
  <c r="L26" i="15"/>
  <c r="M26" i="15"/>
  <c r="N26" i="15"/>
  <c r="O26" i="15"/>
  <c r="P26" i="15"/>
  <c r="Q26" i="15"/>
  <c r="I27" i="15"/>
  <c r="J27" i="15"/>
  <c r="K27" i="15"/>
  <c r="L27" i="15"/>
  <c r="M27" i="15"/>
  <c r="N27" i="15"/>
  <c r="O27" i="15"/>
  <c r="P27" i="15"/>
  <c r="Q27" i="15"/>
  <c r="H28" i="15"/>
  <c r="I28" i="15"/>
  <c r="J28" i="15"/>
  <c r="K28" i="15"/>
  <c r="L28" i="15"/>
  <c r="M28" i="15"/>
  <c r="N28" i="15"/>
  <c r="O28" i="15"/>
  <c r="P28" i="15"/>
  <c r="Q28" i="15"/>
  <c r="H29" i="15"/>
  <c r="I29" i="15"/>
  <c r="J29" i="15"/>
  <c r="K29" i="15"/>
  <c r="L29" i="15"/>
  <c r="M29" i="15"/>
  <c r="N29" i="15"/>
  <c r="O29" i="15"/>
  <c r="P29" i="15"/>
  <c r="Q29" i="15"/>
  <c r="H30" i="15"/>
  <c r="I30" i="15"/>
  <c r="J30" i="15"/>
  <c r="K30" i="15"/>
  <c r="L30" i="15"/>
  <c r="M30" i="15"/>
  <c r="N30" i="15"/>
  <c r="O30" i="15"/>
  <c r="P30" i="15"/>
  <c r="Q30" i="15"/>
  <c r="H32" i="15"/>
  <c r="I32" i="15"/>
  <c r="G30" i="14"/>
  <c r="H30" i="14"/>
  <c r="I30" i="14"/>
  <c r="J30" i="14"/>
  <c r="K30" i="14"/>
  <c r="L30" i="14"/>
  <c r="M30" i="14"/>
  <c r="N30" i="14"/>
  <c r="O30" i="14"/>
  <c r="P30" i="14"/>
  <c r="B30" i="14"/>
  <c r="J32" i="15"/>
  <c r="K32" i="15"/>
  <c r="L32" i="15"/>
  <c r="M32" i="15"/>
  <c r="N32" i="15"/>
  <c r="O32" i="15"/>
  <c r="P32" i="15"/>
  <c r="Q32" i="15"/>
  <c r="H33" i="15"/>
  <c r="I33" i="15"/>
  <c r="J33" i="15"/>
  <c r="K33" i="15"/>
  <c r="L33" i="15"/>
  <c r="M33" i="15"/>
  <c r="N33" i="15"/>
  <c r="O33" i="15"/>
  <c r="P33" i="15"/>
  <c r="Q33" i="15"/>
  <c r="H35" i="15"/>
  <c r="I35" i="15"/>
  <c r="J35" i="15"/>
  <c r="K35" i="15"/>
  <c r="M35" i="15"/>
  <c r="N35" i="15"/>
  <c r="O35" i="15"/>
  <c r="P35" i="15"/>
  <c r="Q35" i="15"/>
  <c r="H36" i="15"/>
  <c r="I36" i="15"/>
  <c r="J36" i="15"/>
  <c r="K36" i="15"/>
  <c r="L36" i="15"/>
  <c r="M36" i="15"/>
  <c r="N36" i="15"/>
  <c r="O36" i="15"/>
  <c r="P36" i="15"/>
  <c r="Q36" i="15"/>
  <c r="H38" i="15"/>
  <c r="I38" i="15"/>
  <c r="J38" i="15"/>
  <c r="K38" i="15"/>
  <c r="L38" i="15"/>
  <c r="M38" i="15"/>
  <c r="N38" i="15"/>
  <c r="O38" i="15"/>
  <c r="G34" i="14"/>
  <c r="H34" i="14"/>
  <c r="I34" i="14"/>
  <c r="J34" i="14"/>
  <c r="K34" i="14"/>
  <c r="L34" i="14"/>
  <c r="M34" i="14"/>
  <c r="N34" i="14"/>
  <c r="O34" i="14"/>
  <c r="P34" i="14"/>
  <c r="B34" i="14"/>
  <c r="P38" i="15"/>
  <c r="Q38" i="15"/>
  <c r="H39" i="15"/>
  <c r="I39" i="15"/>
  <c r="J39" i="15"/>
  <c r="K39" i="15"/>
  <c r="L39" i="15"/>
  <c r="M39" i="15"/>
  <c r="N39" i="15"/>
  <c r="O39" i="15"/>
  <c r="P39" i="15"/>
  <c r="Q39" i="15"/>
  <c r="H40" i="15"/>
  <c r="I40" i="15"/>
  <c r="J40" i="15"/>
  <c r="M40" i="15"/>
  <c r="N40" i="15"/>
  <c r="O40" i="15"/>
  <c r="P40" i="15"/>
  <c r="Q40" i="15"/>
  <c r="G37" i="14"/>
  <c r="H37" i="14"/>
  <c r="I37" i="14"/>
  <c r="J37" i="14"/>
  <c r="K37" i="14"/>
  <c r="L37" i="14"/>
  <c r="M37" i="14"/>
  <c r="N37" i="14"/>
  <c r="O37" i="14"/>
  <c r="P37" i="14"/>
  <c r="B37" i="14"/>
  <c r="H41" i="15"/>
  <c r="I41" i="15"/>
  <c r="J41" i="15"/>
  <c r="K41" i="15"/>
  <c r="L41" i="15"/>
  <c r="M41" i="15"/>
  <c r="O41" i="15"/>
  <c r="P41" i="15"/>
  <c r="Q41" i="15"/>
  <c r="G5" i="14"/>
  <c r="H5" i="14"/>
  <c r="I5" i="14"/>
  <c r="J5" i="14"/>
  <c r="K5" i="14"/>
  <c r="L5" i="14"/>
  <c r="M5" i="14"/>
  <c r="N5" i="14"/>
  <c r="O5" i="14"/>
  <c r="P5" i="14"/>
  <c r="B5" i="14"/>
  <c r="I5" i="15"/>
  <c r="J5" i="15"/>
  <c r="K5" i="15"/>
  <c r="L5" i="15"/>
  <c r="M5" i="15"/>
  <c r="N5" i="15"/>
  <c r="P5" i="15"/>
  <c r="Q5" i="15"/>
  <c r="H5" i="15"/>
  <c r="A37" i="14"/>
  <c r="H2" i="14"/>
  <c r="I2" i="14"/>
  <c r="J2" i="14"/>
  <c r="K2" i="14"/>
  <c r="L2" i="14"/>
  <c r="M2" i="14"/>
  <c r="N2" i="14"/>
  <c r="O2" i="14"/>
  <c r="P2" i="14"/>
  <c r="G2" i="14"/>
  <c r="H1" i="14"/>
  <c r="I1" i="14"/>
  <c r="J1" i="14"/>
  <c r="K1" i="14"/>
  <c r="L1" i="14"/>
  <c r="M1" i="14"/>
  <c r="N1" i="14"/>
  <c r="O1" i="14"/>
  <c r="P1" i="14"/>
  <c r="G1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5" i="14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5" i="13"/>
  <c r="O2" i="9"/>
  <c r="N2" i="9"/>
  <c r="O3" i="9"/>
  <c r="O28" i="9"/>
  <c r="H2" i="9"/>
  <c r="H3" i="9"/>
  <c r="I2" i="9"/>
  <c r="I3" i="9"/>
  <c r="J2" i="9"/>
  <c r="J3" i="9"/>
  <c r="K2" i="9"/>
  <c r="K3" i="9"/>
  <c r="L2" i="9"/>
  <c r="L3" i="9"/>
  <c r="M2" i="9"/>
  <c r="M3" i="9"/>
  <c r="N3" i="9"/>
  <c r="P2" i="9"/>
  <c r="P3" i="9"/>
  <c r="G2" i="9"/>
  <c r="G3" i="9"/>
  <c r="O77" i="9"/>
  <c r="O76" i="9"/>
  <c r="O75" i="9"/>
  <c r="O74" i="9"/>
  <c r="O73" i="9"/>
  <c r="O72" i="9"/>
  <c r="O71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1" i="9"/>
  <c r="H1" i="13"/>
  <c r="H1" i="9"/>
  <c r="I1" i="13"/>
  <c r="I1" i="9"/>
  <c r="J1" i="13"/>
  <c r="J1" i="9"/>
  <c r="K1" i="13"/>
  <c r="K1" i="9"/>
  <c r="L1" i="13"/>
  <c r="L1" i="9"/>
  <c r="M1" i="13"/>
  <c r="M1" i="9"/>
  <c r="N1" i="13"/>
  <c r="N1" i="9"/>
  <c r="P1" i="13"/>
  <c r="P1" i="9"/>
  <c r="G1" i="13"/>
  <c r="G1" i="9"/>
  <c r="W89" i="12"/>
  <c r="U31" i="12"/>
  <c r="W122" i="12"/>
  <c r="Y122" i="12"/>
  <c r="Y123" i="12"/>
  <c r="Y124" i="12"/>
  <c r="W125" i="12"/>
  <c r="Y125" i="12"/>
  <c r="W126" i="12"/>
  <c r="Y126" i="12"/>
  <c r="W127" i="12"/>
  <c r="Y127" i="12"/>
  <c r="W128" i="12"/>
  <c r="Y128" i="12"/>
  <c r="W129" i="12"/>
  <c r="Y129" i="12"/>
  <c r="W130" i="12"/>
  <c r="Y130" i="12"/>
  <c r="W131" i="12"/>
  <c r="Y131" i="12"/>
  <c r="W132" i="12"/>
  <c r="Y132" i="12"/>
  <c r="W133" i="12"/>
  <c r="Y133" i="12"/>
  <c r="Y134" i="12"/>
  <c r="Y135" i="12"/>
  <c r="W136" i="12"/>
  <c r="Y136" i="12"/>
  <c r="W137" i="12"/>
  <c r="Y137" i="12"/>
  <c r="W138" i="12"/>
  <c r="Y138" i="12"/>
  <c r="W139" i="12"/>
  <c r="Y139" i="12"/>
  <c r="W140" i="12"/>
  <c r="Y140" i="12"/>
  <c r="W141" i="12"/>
  <c r="Y141" i="12"/>
  <c r="W142" i="12"/>
  <c r="Y142" i="12"/>
  <c r="W143" i="12"/>
  <c r="Y143" i="12"/>
  <c r="W111" i="12"/>
  <c r="Y111" i="12"/>
  <c r="W112" i="12"/>
  <c r="Y112" i="12"/>
  <c r="Y113" i="12"/>
  <c r="W114" i="12"/>
  <c r="Y114" i="12"/>
  <c r="W115" i="12"/>
  <c r="Y115" i="12"/>
  <c r="W116" i="12"/>
  <c r="Y116" i="12"/>
  <c r="W117" i="12"/>
  <c r="Y117" i="12"/>
  <c r="W118" i="12"/>
  <c r="Y118" i="12"/>
  <c r="W119" i="12"/>
  <c r="Y119" i="12"/>
  <c r="W120" i="12"/>
  <c r="Y120" i="12"/>
  <c r="W121" i="12"/>
  <c r="Y121" i="12"/>
  <c r="W109" i="12"/>
  <c r="Y109" i="12"/>
  <c r="W110" i="12"/>
  <c r="Y110" i="12"/>
  <c r="W100" i="12"/>
  <c r="Y100" i="12"/>
  <c r="W101" i="12"/>
  <c r="Y101" i="12"/>
  <c r="W102" i="12"/>
  <c r="Y102" i="12"/>
  <c r="W103" i="12"/>
  <c r="Y103" i="12"/>
  <c r="W104" i="12"/>
  <c r="Y104" i="12"/>
  <c r="W105" i="12"/>
  <c r="Y105" i="12"/>
  <c r="W106" i="12"/>
  <c r="Y106" i="12"/>
  <c r="Y107" i="12"/>
  <c r="W108" i="12"/>
  <c r="Y108" i="12"/>
  <c r="W91" i="12"/>
  <c r="Y91" i="12"/>
  <c r="W92" i="12"/>
  <c r="Y92" i="12"/>
  <c r="W93" i="12"/>
  <c r="Y93" i="12"/>
  <c r="Y94" i="12"/>
  <c r="W95" i="12"/>
  <c r="Y95" i="12"/>
  <c r="Y96" i="12"/>
  <c r="W97" i="12"/>
  <c r="Y97" i="12"/>
  <c r="W98" i="12"/>
  <c r="Y98" i="12"/>
  <c r="W99" i="12"/>
  <c r="Y99" i="12"/>
  <c r="Y6" i="12"/>
  <c r="W7" i="12"/>
  <c r="Y7" i="12"/>
  <c r="W8" i="12"/>
  <c r="Y8" i="12"/>
  <c r="W9" i="12"/>
  <c r="Y9" i="12"/>
  <c r="Y10" i="12"/>
  <c r="W11" i="12"/>
  <c r="Y11" i="12"/>
  <c r="W12" i="12"/>
  <c r="Y12" i="12"/>
  <c r="W13" i="12"/>
  <c r="Y13" i="12"/>
  <c r="W14" i="12"/>
  <c r="Y14" i="12"/>
  <c r="W15" i="12"/>
  <c r="Y15" i="12"/>
  <c r="Y16" i="12"/>
  <c r="Y17" i="12"/>
  <c r="Y18" i="12"/>
  <c r="Y19" i="12"/>
  <c r="W20" i="12"/>
  <c r="Y20" i="12"/>
  <c r="W21" i="12"/>
  <c r="Y21" i="12"/>
  <c r="W22" i="12"/>
  <c r="Y22" i="12"/>
  <c r="W23" i="12"/>
  <c r="Y23" i="12"/>
  <c r="W24" i="12"/>
  <c r="Y24" i="12"/>
  <c r="W25" i="12"/>
  <c r="Y25" i="12"/>
  <c r="W26" i="12"/>
  <c r="Y26" i="12"/>
  <c r="W27" i="12"/>
  <c r="Y27" i="12"/>
  <c r="W28" i="12"/>
  <c r="Y28" i="12"/>
  <c r="Y29" i="12"/>
  <c r="Y30" i="12"/>
  <c r="W31" i="12"/>
  <c r="Y31" i="12"/>
  <c r="Y32" i="12"/>
  <c r="Y33" i="12"/>
  <c r="W34" i="12"/>
  <c r="Y34" i="12"/>
  <c r="Y35" i="12"/>
  <c r="W36" i="12"/>
  <c r="Y36" i="12"/>
  <c r="W37" i="12"/>
  <c r="Y37" i="12"/>
  <c r="W38" i="12"/>
  <c r="Y38" i="12"/>
  <c r="Y39" i="12"/>
  <c r="Y40" i="12"/>
  <c r="W41" i="12"/>
  <c r="Y41" i="12"/>
  <c r="W42" i="12"/>
  <c r="Y42" i="12"/>
  <c r="W43" i="12"/>
  <c r="Y43" i="12"/>
  <c r="W44" i="12"/>
  <c r="Y44" i="12"/>
  <c r="W45" i="12"/>
  <c r="Y45" i="12"/>
  <c r="Y46" i="12"/>
  <c r="W47" i="12"/>
  <c r="Y47" i="12"/>
  <c r="W48" i="12"/>
  <c r="Y48" i="12"/>
  <c r="Y49" i="12"/>
  <c r="W50" i="12"/>
  <c r="Y50" i="12"/>
  <c r="W51" i="12"/>
  <c r="Y51" i="12"/>
  <c r="W52" i="12"/>
  <c r="Y52" i="12"/>
  <c r="W53" i="12"/>
  <c r="Y53" i="12"/>
  <c r="W54" i="12"/>
  <c r="Y54" i="12"/>
  <c r="Y55" i="12"/>
  <c r="W56" i="12"/>
  <c r="Y56" i="12"/>
  <c r="W57" i="12"/>
  <c r="Y57" i="12"/>
  <c r="W58" i="12"/>
  <c r="Y58" i="12"/>
  <c r="W59" i="12"/>
  <c r="Y59" i="12"/>
  <c r="Y60" i="12"/>
  <c r="W61" i="12"/>
  <c r="Y61" i="12"/>
  <c r="W62" i="12"/>
  <c r="Y62" i="12"/>
  <c r="W63" i="12"/>
  <c r="Y63" i="12"/>
  <c r="Y64" i="12"/>
  <c r="W65" i="12"/>
  <c r="Y65" i="12"/>
  <c r="W66" i="12"/>
  <c r="Y66" i="12"/>
  <c r="W67" i="12"/>
  <c r="Y67" i="12"/>
  <c r="W68" i="12"/>
  <c r="Y68" i="12"/>
  <c r="Y69" i="12"/>
  <c r="W70" i="12"/>
  <c r="Y70" i="12"/>
  <c r="W71" i="12"/>
  <c r="Y71" i="12"/>
  <c r="Y72" i="12"/>
  <c r="W73" i="12"/>
  <c r="Y73" i="12"/>
  <c r="W74" i="12"/>
  <c r="Y74" i="12"/>
  <c r="W75" i="12"/>
  <c r="Y75" i="12"/>
  <c r="W76" i="12"/>
  <c r="Y76" i="12"/>
  <c r="W77" i="12"/>
  <c r="Y77" i="12"/>
  <c r="W78" i="12"/>
  <c r="Y78" i="12"/>
  <c r="W79" i="12"/>
  <c r="Y79" i="12"/>
  <c r="W80" i="12"/>
  <c r="Y80" i="12"/>
  <c r="W81" i="12"/>
  <c r="Y81" i="12"/>
  <c r="W82" i="12"/>
  <c r="Y82" i="12"/>
  <c r="W83" i="12"/>
  <c r="Y83" i="12"/>
  <c r="Y84" i="12"/>
  <c r="W85" i="12"/>
  <c r="Y85" i="12"/>
  <c r="W86" i="12"/>
  <c r="Y86" i="12"/>
  <c r="W87" i="12"/>
  <c r="Y87" i="12"/>
  <c r="W88" i="12"/>
  <c r="Y88" i="12"/>
  <c r="Y89" i="12"/>
  <c r="W90" i="12"/>
  <c r="Y90" i="12"/>
  <c r="Y5" i="12"/>
  <c r="Z5" i="12"/>
  <c r="AA5" i="12"/>
  <c r="AB5" i="12"/>
  <c r="W5" i="12"/>
  <c r="S35" i="13"/>
  <c r="S36" i="13"/>
  <c r="S37" i="13"/>
  <c r="S38" i="13"/>
  <c r="S39" i="13"/>
  <c r="S40" i="13"/>
  <c r="S41" i="13"/>
  <c r="S42" i="13"/>
  <c r="S32" i="13"/>
  <c r="S33" i="13"/>
  <c r="S34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5" i="13"/>
  <c r="P76" i="9"/>
  <c r="K76" i="9"/>
  <c r="G76" i="9"/>
  <c r="H76" i="9"/>
  <c r="I76" i="9"/>
  <c r="J76" i="9"/>
  <c r="L76" i="9"/>
  <c r="M76" i="9"/>
  <c r="N76" i="9"/>
  <c r="B76" i="9"/>
  <c r="O76" i="10"/>
  <c r="O76" i="11"/>
  <c r="N76" i="10"/>
  <c r="N76" i="11"/>
  <c r="M76" i="10"/>
  <c r="M76" i="11"/>
  <c r="L76" i="10"/>
  <c r="L76" i="11"/>
  <c r="K76" i="10"/>
  <c r="K76" i="11"/>
  <c r="J76" i="10"/>
  <c r="J76" i="11"/>
  <c r="I76" i="10"/>
  <c r="I76" i="11"/>
  <c r="H76" i="10"/>
  <c r="H76" i="11"/>
  <c r="G76" i="10"/>
  <c r="G76" i="11"/>
  <c r="P75" i="9"/>
  <c r="K75" i="9"/>
  <c r="G75" i="9"/>
  <c r="H75" i="9"/>
  <c r="I75" i="9"/>
  <c r="J75" i="9"/>
  <c r="L75" i="9"/>
  <c r="M75" i="9"/>
  <c r="N75" i="9"/>
  <c r="B75" i="9"/>
  <c r="O75" i="10"/>
  <c r="O75" i="11"/>
  <c r="N75" i="10"/>
  <c r="N75" i="11"/>
  <c r="M75" i="10"/>
  <c r="M75" i="11"/>
  <c r="L75" i="10"/>
  <c r="L75" i="11"/>
  <c r="K75" i="10"/>
  <c r="K75" i="11"/>
  <c r="J75" i="10"/>
  <c r="J75" i="11"/>
  <c r="I75" i="10"/>
  <c r="I75" i="11"/>
  <c r="H75" i="10"/>
  <c r="H75" i="11"/>
  <c r="G75" i="10"/>
  <c r="G75" i="11"/>
  <c r="P73" i="9"/>
  <c r="K73" i="9"/>
  <c r="G73" i="9"/>
  <c r="H73" i="9"/>
  <c r="I73" i="9"/>
  <c r="J73" i="9"/>
  <c r="L73" i="9"/>
  <c r="M73" i="9"/>
  <c r="N73" i="9"/>
  <c r="B73" i="9"/>
  <c r="O73" i="10"/>
  <c r="O73" i="11"/>
  <c r="N73" i="10"/>
  <c r="N73" i="11"/>
  <c r="M73" i="10"/>
  <c r="M73" i="11"/>
  <c r="L73" i="10"/>
  <c r="L73" i="11"/>
  <c r="K73" i="10"/>
  <c r="K73" i="11"/>
  <c r="J73" i="10"/>
  <c r="J73" i="11"/>
  <c r="I73" i="10"/>
  <c r="I73" i="11"/>
  <c r="H73" i="10"/>
  <c r="H73" i="11"/>
  <c r="G73" i="10"/>
  <c r="G73" i="11"/>
  <c r="P68" i="9"/>
  <c r="K68" i="9"/>
  <c r="G68" i="9"/>
  <c r="H68" i="9"/>
  <c r="I68" i="9"/>
  <c r="J68" i="9"/>
  <c r="L68" i="9"/>
  <c r="M68" i="9"/>
  <c r="N68" i="9"/>
  <c r="B68" i="9"/>
  <c r="O68" i="10"/>
  <c r="O68" i="11"/>
  <c r="N68" i="10"/>
  <c r="N68" i="11"/>
  <c r="M68" i="10"/>
  <c r="M68" i="11"/>
  <c r="L68" i="10"/>
  <c r="L68" i="11"/>
  <c r="K68" i="10"/>
  <c r="K68" i="11"/>
  <c r="J68" i="10"/>
  <c r="J68" i="11"/>
  <c r="I68" i="10"/>
  <c r="I68" i="11"/>
  <c r="H68" i="10"/>
  <c r="H68" i="11"/>
  <c r="G68" i="10"/>
  <c r="G68" i="11"/>
  <c r="P66" i="9"/>
  <c r="K66" i="9"/>
  <c r="G66" i="9"/>
  <c r="H66" i="9"/>
  <c r="I66" i="9"/>
  <c r="J66" i="9"/>
  <c r="L66" i="9"/>
  <c r="M66" i="9"/>
  <c r="N66" i="9"/>
  <c r="B66" i="9"/>
  <c r="O66" i="10"/>
  <c r="O66" i="11"/>
  <c r="N66" i="10"/>
  <c r="N66" i="11"/>
  <c r="M66" i="10"/>
  <c r="M66" i="11"/>
  <c r="L66" i="10"/>
  <c r="L66" i="11"/>
  <c r="K66" i="10"/>
  <c r="K66" i="11"/>
  <c r="J66" i="10"/>
  <c r="J66" i="11"/>
  <c r="I66" i="10"/>
  <c r="I66" i="11"/>
  <c r="H66" i="10"/>
  <c r="H66" i="11"/>
  <c r="G66" i="10"/>
  <c r="G66" i="11"/>
  <c r="P65" i="9"/>
  <c r="K65" i="9"/>
  <c r="G65" i="9"/>
  <c r="H65" i="9"/>
  <c r="I65" i="9"/>
  <c r="J65" i="9"/>
  <c r="L65" i="9"/>
  <c r="M65" i="9"/>
  <c r="N65" i="9"/>
  <c r="B65" i="9"/>
  <c r="O65" i="10"/>
  <c r="O65" i="11"/>
  <c r="N65" i="10"/>
  <c r="N65" i="11"/>
  <c r="M65" i="10"/>
  <c r="M65" i="11"/>
  <c r="L65" i="10"/>
  <c r="L65" i="11"/>
  <c r="K65" i="10"/>
  <c r="K65" i="11"/>
  <c r="J65" i="10"/>
  <c r="J65" i="11"/>
  <c r="I65" i="10"/>
  <c r="I65" i="11"/>
  <c r="H65" i="10"/>
  <c r="H65" i="11"/>
  <c r="G65" i="10"/>
  <c r="G65" i="11"/>
  <c r="P52" i="9"/>
  <c r="K52" i="9"/>
  <c r="G52" i="9"/>
  <c r="H52" i="9"/>
  <c r="I52" i="9"/>
  <c r="J52" i="9"/>
  <c r="L52" i="9"/>
  <c r="M52" i="9"/>
  <c r="N52" i="9"/>
  <c r="B52" i="9"/>
  <c r="O52" i="10"/>
  <c r="O52" i="11"/>
  <c r="N52" i="10"/>
  <c r="N52" i="11"/>
  <c r="M52" i="10"/>
  <c r="M52" i="11"/>
  <c r="L52" i="10"/>
  <c r="L52" i="11"/>
  <c r="K52" i="10"/>
  <c r="K52" i="11"/>
  <c r="J52" i="10"/>
  <c r="J52" i="11"/>
  <c r="I52" i="10"/>
  <c r="I52" i="11"/>
  <c r="H52" i="10"/>
  <c r="H52" i="11"/>
  <c r="G52" i="10"/>
  <c r="G52" i="11"/>
  <c r="P50" i="9"/>
  <c r="K50" i="9"/>
  <c r="G50" i="9"/>
  <c r="H50" i="9"/>
  <c r="I50" i="9"/>
  <c r="J50" i="9"/>
  <c r="L50" i="9"/>
  <c r="M50" i="9"/>
  <c r="N50" i="9"/>
  <c r="B50" i="9"/>
  <c r="O50" i="10"/>
  <c r="O50" i="11"/>
  <c r="N50" i="10"/>
  <c r="N50" i="11"/>
  <c r="M50" i="10"/>
  <c r="M50" i="11"/>
  <c r="L50" i="10"/>
  <c r="L50" i="11"/>
  <c r="K50" i="10"/>
  <c r="K50" i="11"/>
  <c r="J50" i="10"/>
  <c r="J50" i="11"/>
  <c r="I50" i="10"/>
  <c r="I50" i="11"/>
  <c r="H50" i="10"/>
  <c r="H50" i="11"/>
  <c r="G50" i="10"/>
  <c r="G50" i="11"/>
  <c r="P47" i="9"/>
  <c r="K47" i="9"/>
  <c r="G47" i="9"/>
  <c r="H47" i="9"/>
  <c r="I47" i="9"/>
  <c r="J47" i="9"/>
  <c r="L47" i="9"/>
  <c r="M47" i="9"/>
  <c r="N47" i="9"/>
  <c r="B47" i="9"/>
  <c r="O47" i="10"/>
  <c r="O47" i="11"/>
  <c r="N47" i="10"/>
  <c r="N47" i="11"/>
  <c r="M47" i="10"/>
  <c r="M47" i="11"/>
  <c r="L47" i="10"/>
  <c r="L47" i="11"/>
  <c r="K47" i="10"/>
  <c r="K47" i="11"/>
  <c r="J47" i="10"/>
  <c r="J47" i="11"/>
  <c r="I47" i="10"/>
  <c r="I47" i="11"/>
  <c r="H47" i="10"/>
  <c r="H47" i="11"/>
  <c r="G47" i="10"/>
  <c r="G47" i="11"/>
  <c r="P46" i="9"/>
  <c r="K46" i="9"/>
  <c r="G46" i="9"/>
  <c r="H46" i="9"/>
  <c r="I46" i="9"/>
  <c r="J46" i="9"/>
  <c r="L46" i="9"/>
  <c r="M46" i="9"/>
  <c r="N46" i="9"/>
  <c r="B46" i="9"/>
  <c r="O46" i="10"/>
  <c r="O46" i="11"/>
  <c r="N46" i="10"/>
  <c r="N46" i="11"/>
  <c r="M46" i="10"/>
  <c r="M46" i="11"/>
  <c r="L46" i="10"/>
  <c r="L46" i="11"/>
  <c r="K46" i="10"/>
  <c r="K46" i="11"/>
  <c r="J46" i="10"/>
  <c r="J46" i="11"/>
  <c r="I46" i="10"/>
  <c r="I46" i="11"/>
  <c r="H46" i="10"/>
  <c r="H46" i="11"/>
  <c r="G46" i="10"/>
  <c r="G46" i="11"/>
  <c r="O39" i="11"/>
  <c r="N39" i="11"/>
  <c r="M39" i="11"/>
  <c r="L39" i="11"/>
  <c r="K39" i="11"/>
  <c r="I39" i="9"/>
  <c r="K39" i="9"/>
  <c r="G39" i="9"/>
  <c r="H39" i="9"/>
  <c r="J39" i="9"/>
  <c r="L39" i="9"/>
  <c r="M39" i="9"/>
  <c r="N39" i="9"/>
  <c r="P39" i="9"/>
  <c r="B39" i="9"/>
  <c r="J39" i="10"/>
  <c r="J39" i="11"/>
  <c r="I39" i="11"/>
  <c r="H39" i="11"/>
  <c r="G39" i="11"/>
  <c r="P36" i="9"/>
  <c r="K36" i="9"/>
  <c r="G36" i="9"/>
  <c r="H36" i="9"/>
  <c r="I36" i="9"/>
  <c r="J36" i="9"/>
  <c r="L36" i="9"/>
  <c r="M36" i="9"/>
  <c r="N36" i="9"/>
  <c r="B36" i="9"/>
  <c r="O36" i="10"/>
  <c r="O36" i="11"/>
  <c r="N36" i="10"/>
  <c r="N36" i="11"/>
  <c r="M36" i="11"/>
  <c r="L36" i="10"/>
  <c r="L36" i="11"/>
  <c r="K36" i="10"/>
  <c r="K36" i="11"/>
  <c r="J36" i="10"/>
  <c r="J36" i="11"/>
  <c r="I36" i="10"/>
  <c r="I36" i="11"/>
  <c r="H36" i="10"/>
  <c r="H36" i="11"/>
  <c r="G36" i="10"/>
  <c r="G36" i="11"/>
  <c r="O31" i="11"/>
  <c r="N31" i="9"/>
  <c r="K31" i="9"/>
  <c r="G31" i="9"/>
  <c r="H31" i="9"/>
  <c r="I31" i="9"/>
  <c r="J31" i="9"/>
  <c r="L31" i="9"/>
  <c r="M31" i="9"/>
  <c r="P31" i="9"/>
  <c r="B31" i="9"/>
  <c r="N31" i="10"/>
  <c r="N31" i="11"/>
  <c r="M31" i="10"/>
  <c r="M31" i="11"/>
  <c r="L31" i="10"/>
  <c r="L31" i="11"/>
  <c r="K31" i="10"/>
  <c r="K31" i="11"/>
  <c r="J31" i="10"/>
  <c r="J31" i="11"/>
  <c r="I31" i="11"/>
  <c r="H31" i="11"/>
  <c r="G31" i="11"/>
  <c r="P29" i="9"/>
  <c r="K29" i="9"/>
  <c r="G29" i="9"/>
  <c r="H29" i="9"/>
  <c r="I29" i="9"/>
  <c r="J29" i="9"/>
  <c r="L29" i="9"/>
  <c r="M29" i="9"/>
  <c r="N29" i="9"/>
  <c r="B29" i="9"/>
  <c r="O29" i="10"/>
  <c r="O29" i="11"/>
  <c r="N29" i="11"/>
  <c r="M29" i="10"/>
  <c r="M29" i="11"/>
  <c r="L29" i="10"/>
  <c r="L29" i="11"/>
  <c r="K29" i="10"/>
  <c r="K29" i="11"/>
  <c r="J29" i="10"/>
  <c r="J29" i="11"/>
  <c r="I29" i="10"/>
  <c r="I29" i="11"/>
  <c r="H29" i="10"/>
  <c r="H29" i="11"/>
  <c r="G29" i="11"/>
  <c r="O28" i="11"/>
  <c r="N28" i="11"/>
  <c r="M28" i="9"/>
  <c r="K28" i="9"/>
  <c r="G28" i="9"/>
  <c r="H28" i="9"/>
  <c r="I28" i="9"/>
  <c r="J28" i="9"/>
  <c r="L28" i="9"/>
  <c r="N28" i="9"/>
  <c r="P28" i="9"/>
  <c r="B28" i="9"/>
  <c r="M28" i="10"/>
  <c r="M28" i="11"/>
  <c r="L28" i="10"/>
  <c r="L28" i="11"/>
  <c r="K28" i="11"/>
  <c r="J28" i="10"/>
  <c r="J28" i="11"/>
  <c r="I28" i="11"/>
  <c r="H28" i="11"/>
  <c r="G28" i="11"/>
  <c r="P27" i="9"/>
  <c r="K27" i="9"/>
  <c r="G27" i="9"/>
  <c r="H27" i="9"/>
  <c r="I27" i="9"/>
  <c r="J27" i="9"/>
  <c r="L27" i="9"/>
  <c r="M27" i="9"/>
  <c r="N27" i="9"/>
  <c r="B27" i="9"/>
  <c r="O27" i="10"/>
  <c r="O27" i="11"/>
  <c r="N27" i="10"/>
  <c r="N27" i="11"/>
  <c r="M27" i="11"/>
  <c r="L27" i="11"/>
  <c r="K27" i="10"/>
  <c r="K27" i="11"/>
  <c r="J27" i="10"/>
  <c r="J27" i="11"/>
  <c r="I27" i="11"/>
  <c r="H27" i="11"/>
  <c r="G27" i="10"/>
  <c r="G27" i="11"/>
  <c r="O24" i="11"/>
  <c r="N24" i="9"/>
  <c r="K24" i="9"/>
  <c r="G24" i="9"/>
  <c r="H24" i="9"/>
  <c r="I24" i="9"/>
  <c r="J24" i="9"/>
  <c r="L24" i="9"/>
  <c r="M24" i="9"/>
  <c r="P24" i="9"/>
  <c r="B24" i="9"/>
  <c r="N24" i="10"/>
  <c r="N24" i="11"/>
  <c r="M24" i="10"/>
  <c r="M24" i="11"/>
  <c r="L24" i="10"/>
  <c r="L24" i="11"/>
  <c r="K24" i="11"/>
  <c r="J24" i="10"/>
  <c r="J24" i="11"/>
  <c r="I24" i="10"/>
  <c r="I24" i="11"/>
  <c r="H24" i="11"/>
  <c r="G24" i="11"/>
  <c r="P22" i="9"/>
  <c r="K22" i="9"/>
  <c r="G22" i="9"/>
  <c r="H22" i="9"/>
  <c r="I22" i="9"/>
  <c r="J22" i="9"/>
  <c r="L22" i="9"/>
  <c r="M22" i="9"/>
  <c r="N22" i="9"/>
  <c r="B22" i="9"/>
  <c r="O22" i="10"/>
  <c r="O22" i="11"/>
  <c r="N22" i="11"/>
  <c r="M22" i="10"/>
  <c r="M22" i="11"/>
  <c r="L22" i="10"/>
  <c r="L22" i="11"/>
  <c r="K22" i="11"/>
  <c r="J22" i="10"/>
  <c r="J22" i="11"/>
  <c r="I22" i="11"/>
  <c r="H22" i="11"/>
  <c r="G22" i="11"/>
  <c r="P21" i="9"/>
  <c r="K21" i="9"/>
  <c r="G21" i="9"/>
  <c r="H21" i="9"/>
  <c r="I21" i="9"/>
  <c r="J21" i="9"/>
  <c r="L21" i="9"/>
  <c r="M21" i="9"/>
  <c r="N21" i="9"/>
  <c r="B21" i="9"/>
  <c r="O21" i="10"/>
  <c r="O21" i="11"/>
  <c r="N21" i="11"/>
  <c r="M21" i="10"/>
  <c r="M21" i="11"/>
  <c r="L21" i="10"/>
  <c r="L21" i="11"/>
  <c r="K21" i="10"/>
  <c r="K21" i="11"/>
  <c r="J21" i="10"/>
  <c r="J21" i="11"/>
  <c r="I21" i="11"/>
  <c r="H21" i="11"/>
  <c r="G21" i="11"/>
  <c r="P20" i="9"/>
  <c r="K20" i="9"/>
  <c r="G20" i="9"/>
  <c r="H20" i="9"/>
  <c r="I20" i="9"/>
  <c r="J20" i="9"/>
  <c r="L20" i="9"/>
  <c r="M20" i="9"/>
  <c r="N20" i="9"/>
  <c r="B20" i="9"/>
  <c r="O20" i="10"/>
  <c r="O20" i="11"/>
  <c r="N20" i="11"/>
  <c r="M20" i="10"/>
  <c r="M20" i="11"/>
  <c r="L20" i="10"/>
  <c r="L20" i="11"/>
  <c r="K20" i="11"/>
  <c r="J20" i="11"/>
  <c r="I20" i="11"/>
  <c r="H20" i="11"/>
  <c r="G20" i="11"/>
  <c r="O19" i="11"/>
  <c r="N19" i="9"/>
  <c r="K19" i="9"/>
  <c r="G19" i="9"/>
  <c r="H19" i="9"/>
  <c r="I19" i="9"/>
  <c r="J19" i="9"/>
  <c r="L19" i="9"/>
  <c r="M19" i="9"/>
  <c r="P19" i="9"/>
  <c r="B19" i="9"/>
  <c r="N19" i="10"/>
  <c r="N19" i="11"/>
  <c r="M19" i="10"/>
  <c r="M19" i="11"/>
  <c r="L19" i="10"/>
  <c r="L19" i="11"/>
  <c r="K19" i="10"/>
  <c r="K19" i="11"/>
  <c r="J19" i="10"/>
  <c r="J19" i="11"/>
  <c r="I19" i="10"/>
  <c r="I19" i="11"/>
  <c r="H19" i="10"/>
  <c r="H19" i="11"/>
  <c r="G19" i="11"/>
  <c r="P15" i="9"/>
  <c r="K15" i="9"/>
  <c r="G15" i="9"/>
  <c r="H15" i="9"/>
  <c r="I15" i="9"/>
  <c r="J15" i="9"/>
  <c r="L15" i="9"/>
  <c r="M15" i="9"/>
  <c r="N15" i="9"/>
  <c r="B15" i="9"/>
  <c r="O15" i="10"/>
  <c r="O15" i="11"/>
  <c r="N15" i="11"/>
  <c r="M15" i="10"/>
  <c r="M15" i="11"/>
  <c r="L15" i="10"/>
  <c r="L15" i="11"/>
  <c r="K15" i="10"/>
  <c r="K15" i="11"/>
  <c r="J15" i="10"/>
  <c r="J15" i="11"/>
  <c r="I15" i="10"/>
  <c r="I15" i="11"/>
  <c r="H15" i="11"/>
  <c r="G15" i="11"/>
  <c r="O14" i="11"/>
  <c r="N14" i="11"/>
  <c r="M14" i="9"/>
  <c r="K14" i="9"/>
  <c r="G14" i="9"/>
  <c r="H14" i="9"/>
  <c r="I14" i="9"/>
  <c r="J14" i="9"/>
  <c r="L14" i="9"/>
  <c r="N14" i="9"/>
  <c r="P14" i="9"/>
  <c r="B14" i="9"/>
  <c r="M14" i="10"/>
  <c r="M14" i="11"/>
  <c r="L14" i="10"/>
  <c r="L14" i="11"/>
  <c r="K14" i="11"/>
  <c r="J14" i="10"/>
  <c r="J14" i="11"/>
  <c r="I14" i="10"/>
  <c r="I14" i="11"/>
  <c r="H14" i="10"/>
  <c r="H14" i="11"/>
  <c r="G14" i="11"/>
  <c r="P13" i="9"/>
  <c r="K13" i="9"/>
  <c r="G13" i="9"/>
  <c r="H13" i="9"/>
  <c r="I13" i="9"/>
  <c r="J13" i="9"/>
  <c r="L13" i="9"/>
  <c r="M13" i="9"/>
  <c r="N13" i="9"/>
  <c r="B13" i="9"/>
  <c r="O13" i="10"/>
  <c r="O13" i="11"/>
  <c r="N13" i="10"/>
  <c r="N13" i="11"/>
  <c r="M13" i="11"/>
  <c r="L13" i="10"/>
  <c r="L13" i="11"/>
  <c r="K13" i="10"/>
  <c r="K13" i="11"/>
  <c r="J13" i="10"/>
  <c r="J13" i="11"/>
  <c r="I13" i="10"/>
  <c r="I13" i="11"/>
  <c r="H13" i="10"/>
  <c r="H13" i="11"/>
  <c r="G13" i="11"/>
  <c r="O12" i="11"/>
  <c r="N12" i="9"/>
  <c r="K12" i="9"/>
  <c r="G12" i="9"/>
  <c r="H12" i="9"/>
  <c r="I12" i="9"/>
  <c r="J12" i="9"/>
  <c r="L12" i="9"/>
  <c r="M12" i="9"/>
  <c r="P12" i="9"/>
  <c r="B12" i="9"/>
  <c r="N12" i="10"/>
  <c r="N12" i="11"/>
  <c r="M12" i="10"/>
  <c r="M12" i="11"/>
  <c r="L12" i="11"/>
  <c r="K12" i="11"/>
  <c r="J12" i="10"/>
  <c r="J12" i="11"/>
  <c r="I12" i="10"/>
  <c r="I12" i="11"/>
  <c r="H12" i="10"/>
  <c r="H12" i="11"/>
  <c r="G12" i="11"/>
  <c r="O10" i="11"/>
  <c r="N10" i="9"/>
  <c r="K10" i="9"/>
  <c r="G10" i="9"/>
  <c r="H10" i="9"/>
  <c r="I10" i="9"/>
  <c r="J10" i="9"/>
  <c r="L10" i="9"/>
  <c r="M10" i="9"/>
  <c r="P10" i="9"/>
  <c r="B10" i="9"/>
  <c r="N10" i="10"/>
  <c r="N10" i="11"/>
  <c r="M10" i="10"/>
  <c r="M10" i="11"/>
  <c r="L10" i="11"/>
  <c r="K10" i="11"/>
  <c r="J10" i="10"/>
  <c r="J10" i="11"/>
  <c r="I10" i="10"/>
  <c r="I10" i="11"/>
  <c r="H10" i="10"/>
  <c r="H10" i="11"/>
  <c r="G10" i="11"/>
  <c r="O7" i="11"/>
  <c r="N7" i="11"/>
  <c r="M7" i="11"/>
  <c r="L7" i="11"/>
  <c r="K7" i="11"/>
  <c r="J7" i="11"/>
  <c r="H7" i="9"/>
  <c r="K7" i="9"/>
  <c r="G7" i="9"/>
  <c r="I7" i="9"/>
  <c r="J7" i="9"/>
  <c r="L7" i="9"/>
  <c r="M7" i="9"/>
  <c r="N7" i="9"/>
  <c r="P7" i="9"/>
  <c r="B7" i="9"/>
  <c r="I7" i="10"/>
  <c r="I7" i="11"/>
  <c r="H7" i="11"/>
  <c r="G7" i="11"/>
  <c r="G6" i="9"/>
  <c r="K6" i="9"/>
  <c r="H6" i="9"/>
  <c r="I6" i="9"/>
  <c r="J6" i="9"/>
  <c r="L6" i="9"/>
  <c r="M6" i="9"/>
  <c r="N6" i="9"/>
  <c r="P6" i="9"/>
  <c r="B6" i="9"/>
  <c r="H6" i="10"/>
  <c r="H6" i="11"/>
  <c r="I6" i="10"/>
  <c r="I6" i="11"/>
  <c r="J6" i="10"/>
  <c r="J6" i="11"/>
  <c r="K6" i="11"/>
  <c r="L6" i="11"/>
  <c r="M6" i="10"/>
  <c r="M6" i="11"/>
  <c r="N6" i="11"/>
  <c r="O6" i="11"/>
  <c r="G6" i="11"/>
  <c r="K77" i="9"/>
  <c r="G77" i="9"/>
  <c r="H77" i="9"/>
  <c r="I77" i="9"/>
  <c r="J77" i="9"/>
  <c r="L77" i="9"/>
  <c r="M77" i="9"/>
  <c r="N77" i="9"/>
  <c r="P77" i="9"/>
  <c r="B77" i="9"/>
  <c r="B77" i="11"/>
  <c r="B76" i="11"/>
  <c r="B75" i="11"/>
  <c r="K74" i="9"/>
  <c r="G74" i="9"/>
  <c r="H74" i="9"/>
  <c r="I74" i="9"/>
  <c r="J74" i="9"/>
  <c r="L74" i="9"/>
  <c r="M74" i="9"/>
  <c r="N74" i="9"/>
  <c r="P74" i="9"/>
  <c r="B74" i="9"/>
  <c r="B74" i="11"/>
  <c r="B73" i="11"/>
  <c r="K72" i="9"/>
  <c r="G72" i="9"/>
  <c r="H72" i="9"/>
  <c r="I72" i="9"/>
  <c r="J72" i="9"/>
  <c r="L72" i="9"/>
  <c r="M72" i="9"/>
  <c r="N72" i="9"/>
  <c r="P72" i="9"/>
  <c r="B72" i="9"/>
  <c r="B72" i="11"/>
  <c r="K71" i="9"/>
  <c r="G71" i="9"/>
  <c r="H71" i="9"/>
  <c r="I71" i="9"/>
  <c r="J71" i="9"/>
  <c r="L71" i="9"/>
  <c r="M71" i="9"/>
  <c r="N71" i="9"/>
  <c r="P71" i="9"/>
  <c r="B71" i="9"/>
  <c r="B71" i="11"/>
  <c r="B70" i="9"/>
  <c r="B70" i="11"/>
  <c r="K69" i="9"/>
  <c r="G69" i="9"/>
  <c r="H69" i="9"/>
  <c r="I69" i="9"/>
  <c r="J69" i="9"/>
  <c r="L69" i="9"/>
  <c r="M69" i="9"/>
  <c r="N69" i="9"/>
  <c r="P69" i="9"/>
  <c r="B69" i="9"/>
  <c r="B69" i="11"/>
  <c r="B68" i="11"/>
  <c r="K67" i="9"/>
  <c r="G67" i="9"/>
  <c r="H67" i="9"/>
  <c r="I67" i="9"/>
  <c r="J67" i="9"/>
  <c r="L67" i="9"/>
  <c r="M67" i="9"/>
  <c r="N67" i="9"/>
  <c r="P67" i="9"/>
  <c r="B67" i="9"/>
  <c r="B67" i="11"/>
  <c r="B66" i="11"/>
  <c r="B65" i="11"/>
  <c r="K64" i="9"/>
  <c r="G64" i="9"/>
  <c r="H64" i="9"/>
  <c r="I64" i="9"/>
  <c r="J64" i="9"/>
  <c r="L64" i="9"/>
  <c r="M64" i="9"/>
  <c r="N64" i="9"/>
  <c r="P64" i="9"/>
  <c r="B64" i="9"/>
  <c r="B64" i="11"/>
  <c r="K63" i="9"/>
  <c r="G63" i="9"/>
  <c r="H63" i="9"/>
  <c r="I63" i="9"/>
  <c r="J63" i="9"/>
  <c r="L63" i="9"/>
  <c r="M63" i="9"/>
  <c r="N63" i="9"/>
  <c r="P63" i="9"/>
  <c r="B63" i="9"/>
  <c r="B63" i="11"/>
  <c r="K62" i="9"/>
  <c r="G62" i="9"/>
  <c r="H62" i="9"/>
  <c r="I62" i="9"/>
  <c r="J62" i="9"/>
  <c r="L62" i="9"/>
  <c r="M62" i="9"/>
  <c r="N62" i="9"/>
  <c r="P62" i="9"/>
  <c r="B62" i="9"/>
  <c r="B62" i="11"/>
  <c r="K61" i="9"/>
  <c r="G61" i="9"/>
  <c r="H61" i="9"/>
  <c r="I61" i="9"/>
  <c r="J61" i="9"/>
  <c r="L61" i="9"/>
  <c r="M61" i="9"/>
  <c r="N61" i="9"/>
  <c r="P61" i="9"/>
  <c r="B61" i="9"/>
  <c r="B61" i="11"/>
  <c r="K60" i="9"/>
  <c r="G60" i="9"/>
  <c r="H60" i="9"/>
  <c r="I60" i="9"/>
  <c r="J60" i="9"/>
  <c r="L60" i="9"/>
  <c r="M60" i="9"/>
  <c r="N60" i="9"/>
  <c r="P60" i="9"/>
  <c r="B60" i="9"/>
  <c r="B60" i="11"/>
  <c r="K59" i="9"/>
  <c r="G59" i="9"/>
  <c r="H59" i="9"/>
  <c r="I59" i="9"/>
  <c r="J59" i="9"/>
  <c r="L59" i="9"/>
  <c r="M59" i="9"/>
  <c r="N59" i="9"/>
  <c r="P59" i="9"/>
  <c r="B59" i="9"/>
  <c r="B59" i="11"/>
  <c r="K58" i="9"/>
  <c r="G58" i="9"/>
  <c r="H58" i="9"/>
  <c r="I58" i="9"/>
  <c r="J58" i="9"/>
  <c r="L58" i="9"/>
  <c r="M58" i="9"/>
  <c r="N58" i="9"/>
  <c r="P58" i="9"/>
  <c r="B58" i="9"/>
  <c r="B58" i="11"/>
  <c r="K57" i="9"/>
  <c r="G57" i="9"/>
  <c r="H57" i="9"/>
  <c r="I57" i="9"/>
  <c r="J57" i="9"/>
  <c r="L57" i="9"/>
  <c r="M57" i="9"/>
  <c r="N57" i="9"/>
  <c r="P57" i="9"/>
  <c r="B57" i="9"/>
  <c r="B57" i="11"/>
  <c r="K56" i="9"/>
  <c r="G56" i="9"/>
  <c r="H56" i="9"/>
  <c r="I56" i="9"/>
  <c r="J56" i="9"/>
  <c r="L56" i="9"/>
  <c r="M56" i="9"/>
  <c r="N56" i="9"/>
  <c r="P56" i="9"/>
  <c r="B56" i="9"/>
  <c r="B56" i="11"/>
  <c r="K55" i="9"/>
  <c r="G55" i="9"/>
  <c r="H55" i="9"/>
  <c r="I55" i="9"/>
  <c r="J55" i="9"/>
  <c r="L55" i="9"/>
  <c r="M55" i="9"/>
  <c r="N55" i="9"/>
  <c r="P55" i="9"/>
  <c r="B55" i="9"/>
  <c r="B55" i="11"/>
  <c r="K54" i="9"/>
  <c r="G54" i="9"/>
  <c r="H54" i="9"/>
  <c r="I54" i="9"/>
  <c r="J54" i="9"/>
  <c r="L54" i="9"/>
  <c r="M54" i="9"/>
  <c r="N54" i="9"/>
  <c r="P54" i="9"/>
  <c r="B54" i="9"/>
  <c r="B54" i="11"/>
  <c r="K53" i="9"/>
  <c r="G53" i="9"/>
  <c r="H53" i="9"/>
  <c r="I53" i="9"/>
  <c r="J53" i="9"/>
  <c r="L53" i="9"/>
  <c r="M53" i="9"/>
  <c r="N53" i="9"/>
  <c r="P53" i="9"/>
  <c r="B53" i="9"/>
  <c r="B53" i="11"/>
  <c r="B52" i="11"/>
  <c r="K51" i="9"/>
  <c r="G51" i="9"/>
  <c r="H51" i="9"/>
  <c r="I51" i="9"/>
  <c r="J51" i="9"/>
  <c r="L51" i="9"/>
  <c r="M51" i="9"/>
  <c r="N51" i="9"/>
  <c r="P51" i="9"/>
  <c r="B51" i="9"/>
  <c r="B51" i="11"/>
  <c r="B50" i="11"/>
  <c r="K49" i="9"/>
  <c r="G49" i="9"/>
  <c r="H49" i="9"/>
  <c r="I49" i="9"/>
  <c r="J49" i="9"/>
  <c r="L49" i="9"/>
  <c r="M49" i="9"/>
  <c r="N49" i="9"/>
  <c r="P49" i="9"/>
  <c r="B49" i="9"/>
  <c r="B49" i="11"/>
  <c r="K48" i="9"/>
  <c r="G48" i="9"/>
  <c r="H48" i="9"/>
  <c r="I48" i="9"/>
  <c r="J48" i="9"/>
  <c r="L48" i="9"/>
  <c r="M48" i="9"/>
  <c r="N48" i="9"/>
  <c r="P48" i="9"/>
  <c r="B48" i="9"/>
  <c r="B48" i="11"/>
  <c r="B47" i="11"/>
  <c r="B46" i="11"/>
  <c r="K45" i="9"/>
  <c r="G45" i="9"/>
  <c r="H45" i="9"/>
  <c r="I45" i="9"/>
  <c r="J45" i="9"/>
  <c r="L45" i="9"/>
  <c r="M45" i="9"/>
  <c r="N45" i="9"/>
  <c r="P45" i="9"/>
  <c r="B45" i="9"/>
  <c r="B45" i="11"/>
  <c r="K44" i="9"/>
  <c r="G44" i="9"/>
  <c r="H44" i="9"/>
  <c r="I44" i="9"/>
  <c r="J44" i="9"/>
  <c r="L44" i="9"/>
  <c r="M44" i="9"/>
  <c r="N44" i="9"/>
  <c r="P44" i="9"/>
  <c r="B44" i="9"/>
  <c r="B44" i="11"/>
  <c r="K43" i="9"/>
  <c r="G43" i="9"/>
  <c r="H43" i="9"/>
  <c r="I43" i="9"/>
  <c r="J43" i="9"/>
  <c r="L43" i="9"/>
  <c r="M43" i="9"/>
  <c r="N43" i="9"/>
  <c r="P43" i="9"/>
  <c r="B43" i="9"/>
  <c r="B43" i="11"/>
  <c r="K42" i="9"/>
  <c r="G42" i="9"/>
  <c r="H42" i="9"/>
  <c r="I42" i="9"/>
  <c r="J42" i="9"/>
  <c r="L42" i="9"/>
  <c r="M42" i="9"/>
  <c r="N42" i="9"/>
  <c r="P42" i="9"/>
  <c r="B42" i="9"/>
  <c r="B42" i="11"/>
  <c r="K41" i="9"/>
  <c r="G41" i="9"/>
  <c r="H41" i="9"/>
  <c r="I41" i="9"/>
  <c r="J41" i="9"/>
  <c r="L41" i="9"/>
  <c r="M41" i="9"/>
  <c r="N41" i="9"/>
  <c r="P41" i="9"/>
  <c r="B41" i="9"/>
  <c r="B41" i="11"/>
  <c r="K40" i="9"/>
  <c r="G40" i="9"/>
  <c r="H40" i="9"/>
  <c r="I40" i="9"/>
  <c r="J40" i="9"/>
  <c r="L40" i="9"/>
  <c r="M40" i="9"/>
  <c r="N40" i="9"/>
  <c r="P40" i="9"/>
  <c r="B40" i="9"/>
  <c r="B40" i="11"/>
  <c r="B39" i="11"/>
  <c r="K38" i="9"/>
  <c r="G38" i="9"/>
  <c r="H38" i="9"/>
  <c r="I38" i="9"/>
  <c r="J38" i="9"/>
  <c r="L38" i="9"/>
  <c r="M38" i="9"/>
  <c r="N38" i="9"/>
  <c r="P38" i="9"/>
  <c r="B38" i="9"/>
  <c r="B38" i="11"/>
  <c r="K37" i="9"/>
  <c r="G37" i="9"/>
  <c r="H37" i="9"/>
  <c r="I37" i="9"/>
  <c r="J37" i="9"/>
  <c r="L37" i="9"/>
  <c r="M37" i="9"/>
  <c r="N37" i="9"/>
  <c r="P37" i="9"/>
  <c r="B37" i="9"/>
  <c r="B37" i="11"/>
  <c r="B36" i="11"/>
  <c r="K35" i="9"/>
  <c r="G35" i="9"/>
  <c r="H35" i="9"/>
  <c r="I35" i="9"/>
  <c r="J35" i="9"/>
  <c r="L35" i="9"/>
  <c r="M35" i="9"/>
  <c r="N35" i="9"/>
  <c r="P35" i="9"/>
  <c r="B35" i="9"/>
  <c r="B35" i="11"/>
  <c r="K34" i="9"/>
  <c r="G34" i="9"/>
  <c r="H34" i="9"/>
  <c r="I34" i="9"/>
  <c r="J34" i="9"/>
  <c r="L34" i="9"/>
  <c r="M34" i="9"/>
  <c r="N34" i="9"/>
  <c r="P34" i="9"/>
  <c r="B34" i="9"/>
  <c r="B34" i="11"/>
  <c r="K33" i="9"/>
  <c r="G33" i="9"/>
  <c r="H33" i="9"/>
  <c r="I33" i="9"/>
  <c r="J33" i="9"/>
  <c r="L33" i="9"/>
  <c r="M33" i="9"/>
  <c r="N33" i="9"/>
  <c r="P33" i="9"/>
  <c r="B33" i="9"/>
  <c r="B33" i="11"/>
  <c r="K32" i="9"/>
  <c r="G32" i="9"/>
  <c r="H32" i="9"/>
  <c r="I32" i="9"/>
  <c r="J32" i="9"/>
  <c r="L32" i="9"/>
  <c r="M32" i="9"/>
  <c r="N32" i="9"/>
  <c r="P32" i="9"/>
  <c r="B32" i="9"/>
  <c r="B32" i="11"/>
  <c r="B31" i="11"/>
  <c r="K30" i="9"/>
  <c r="G30" i="9"/>
  <c r="H30" i="9"/>
  <c r="I30" i="9"/>
  <c r="J30" i="9"/>
  <c r="L30" i="9"/>
  <c r="M30" i="9"/>
  <c r="N30" i="9"/>
  <c r="P30" i="9"/>
  <c r="B30" i="9"/>
  <c r="B30" i="11"/>
  <c r="B29" i="11"/>
  <c r="B28" i="11"/>
  <c r="B27" i="11"/>
  <c r="K26" i="9"/>
  <c r="G26" i="9"/>
  <c r="H26" i="9"/>
  <c r="I26" i="9"/>
  <c r="J26" i="9"/>
  <c r="L26" i="9"/>
  <c r="M26" i="9"/>
  <c r="N26" i="9"/>
  <c r="P26" i="9"/>
  <c r="B26" i="9"/>
  <c r="B26" i="11"/>
  <c r="K25" i="9"/>
  <c r="G25" i="9"/>
  <c r="H25" i="9"/>
  <c r="I25" i="9"/>
  <c r="J25" i="9"/>
  <c r="L25" i="9"/>
  <c r="M25" i="9"/>
  <c r="N25" i="9"/>
  <c r="P25" i="9"/>
  <c r="B25" i="9"/>
  <c r="B25" i="11"/>
  <c r="B24" i="11"/>
  <c r="K23" i="9"/>
  <c r="G23" i="9"/>
  <c r="H23" i="9"/>
  <c r="I23" i="9"/>
  <c r="J23" i="9"/>
  <c r="L23" i="9"/>
  <c r="M23" i="9"/>
  <c r="N23" i="9"/>
  <c r="P23" i="9"/>
  <c r="B23" i="9"/>
  <c r="B23" i="11"/>
  <c r="B22" i="11"/>
  <c r="B21" i="11"/>
  <c r="B20" i="11"/>
  <c r="B19" i="11"/>
  <c r="K18" i="9"/>
  <c r="G18" i="9"/>
  <c r="H18" i="9"/>
  <c r="I18" i="9"/>
  <c r="J18" i="9"/>
  <c r="L18" i="9"/>
  <c r="M18" i="9"/>
  <c r="N18" i="9"/>
  <c r="P18" i="9"/>
  <c r="B18" i="9"/>
  <c r="B18" i="11"/>
  <c r="K17" i="9"/>
  <c r="G17" i="9"/>
  <c r="H17" i="9"/>
  <c r="I17" i="9"/>
  <c r="J17" i="9"/>
  <c r="L17" i="9"/>
  <c r="M17" i="9"/>
  <c r="N17" i="9"/>
  <c r="P17" i="9"/>
  <c r="B17" i="9"/>
  <c r="B17" i="11"/>
  <c r="K16" i="9"/>
  <c r="G16" i="9"/>
  <c r="H16" i="9"/>
  <c r="I16" i="9"/>
  <c r="J16" i="9"/>
  <c r="L16" i="9"/>
  <c r="M16" i="9"/>
  <c r="N16" i="9"/>
  <c r="P16" i="9"/>
  <c r="B16" i="9"/>
  <c r="B16" i="11"/>
  <c r="B15" i="11"/>
  <c r="B14" i="11"/>
  <c r="B13" i="11"/>
  <c r="B12" i="11"/>
  <c r="K11" i="9"/>
  <c r="G11" i="9"/>
  <c r="H11" i="9"/>
  <c r="I11" i="9"/>
  <c r="J11" i="9"/>
  <c r="L11" i="9"/>
  <c r="M11" i="9"/>
  <c r="N11" i="9"/>
  <c r="P11" i="9"/>
  <c r="B11" i="9"/>
  <c r="B11" i="11"/>
  <c r="B10" i="11"/>
  <c r="K9" i="9"/>
  <c r="G9" i="9"/>
  <c r="H9" i="9"/>
  <c r="I9" i="9"/>
  <c r="J9" i="9"/>
  <c r="L9" i="9"/>
  <c r="M9" i="9"/>
  <c r="N9" i="9"/>
  <c r="P9" i="9"/>
  <c r="B9" i="9"/>
  <c r="B9" i="11"/>
  <c r="K8" i="9"/>
  <c r="G8" i="9"/>
  <c r="H8" i="9"/>
  <c r="I8" i="9"/>
  <c r="J8" i="9"/>
  <c r="L8" i="9"/>
  <c r="M8" i="9"/>
  <c r="N8" i="9"/>
  <c r="P8" i="9"/>
  <c r="B8" i="9"/>
  <c r="B8" i="11"/>
  <c r="B7" i="11"/>
  <c r="B6" i="11"/>
  <c r="K5" i="9"/>
  <c r="G5" i="9"/>
  <c r="H5" i="9"/>
  <c r="I5" i="9"/>
  <c r="J5" i="9"/>
  <c r="L5" i="9"/>
  <c r="M5" i="9"/>
  <c r="N5" i="9"/>
  <c r="P5" i="9"/>
  <c r="B5" i="9"/>
  <c r="B5" i="11"/>
  <c r="O39" i="10"/>
  <c r="N39" i="10"/>
  <c r="M39" i="10"/>
  <c r="L39" i="10"/>
  <c r="K39" i="10"/>
  <c r="I39" i="10"/>
  <c r="H39" i="10"/>
  <c r="G39" i="10"/>
  <c r="M36" i="10"/>
  <c r="O31" i="10"/>
  <c r="I31" i="10"/>
  <c r="H31" i="10"/>
  <c r="G31" i="10"/>
  <c r="N29" i="10"/>
  <c r="G29" i="10"/>
  <c r="O28" i="10"/>
  <c r="N28" i="10"/>
  <c r="K28" i="10"/>
  <c r="I28" i="10"/>
  <c r="H28" i="10"/>
  <c r="G28" i="10"/>
  <c r="M27" i="10"/>
  <c r="L27" i="10"/>
  <c r="I27" i="10"/>
  <c r="H27" i="10"/>
  <c r="O24" i="10"/>
  <c r="K24" i="10"/>
  <c r="H24" i="10"/>
  <c r="G24" i="10"/>
  <c r="N22" i="10"/>
  <c r="K22" i="10"/>
  <c r="I22" i="10"/>
  <c r="H22" i="10"/>
  <c r="G22" i="10"/>
  <c r="N21" i="10"/>
  <c r="I21" i="10"/>
  <c r="H21" i="10"/>
  <c r="G21" i="10"/>
  <c r="N20" i="10"/>
  <c r="K20" i="10"/>
  <c r="J20" i="10"/>
  <c r="I20" i="10"/>
  <c r="H20" i="10"/>
  <c r="G20" i="10"/>
  <c r="O19" i="10"/>
  <c r="G19" i="10"/>
  <c r="N15" i="10"/>
  <c r="H15" i="10"/>
  <c r="G15" i="10"/>
  <c r="O14" i="10"/>
  <c r="N14" i="10"/>
  <c r="K14" i="10"/>
  <c r="G14" i="10"/>
  <c r="M13" i="10"/>
  <c r="G13" i="10"/>
  <c r="O12" i="10"/>
  <c r="L12" i="10"/>
  <c r="K12" i="10"/>
  <c r="G12" i="10"/>
  <c r="O10" i="10"/>
  <c r="L10" i="10"/>
  <c r="K10" i="10"/>
  <c r="G10" i="10"/>
  <c r="O7" i="10"/>
  <c r="N7" i="10"/>
  <c r="M7" i="10"/>
  <c r="L7" i="10"/>
  <c r="K7" i="10"/>
  <c r="J7" i="10"/>
  <c r="H7" i="10"/>
  <c r="G7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K6" i="10"/>
  <c r="L6" i="10"/>
  <c r="N6" i="10"/>
  <c r="O6" i="10"/>
  <c r="G6" i="10"/>
  <c r="B78" i="9"/>
  <c r="Q5" i="9"/>
  <c r="M3" i="6"/>
  <c r="M4" i="6"/>
  <c r="M5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2" i="6"/>
  <c r="M23" i="6"/>
  <c r="M24" i="6"/>
  <c r="M25" i="6"/>
  <c r="M26" i="6"/>
  <c r="M27" i="6"/>
  <c r="M28" i="6"/>
  <c r="M29" i="6"/>
  <c r="M30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3" i="6"/>
  <c r="M54" i="6"/>
  <c r="M55" i="6"/>
  <c r="M61" i="6"/>
  <c r="M63" i="6"/>
  <c r="M64" i="6"/>
  <c r="M65" i="6"/>
  <c r="M66" i="6"/>
  <c r="M67" i="6"/>
  <c r="M68" i="6"/>
  <c r="M69" i="6"/>
  <c r="M70" i="6"/>
  <c r="M72" i="6"/>
  <c r="M73" i="6"/>
  <c r="M75" i="6"/>
  <c r="M2" i="6"/>
  <c r="M85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5" i="6"/>
  <c r="G26" i="6"/>
  <c r="G27" i="6"/>
  <c r="G28" i="6"/>
  <c r="G29" i="6"/>
  <c r="G30" i="6"/>
  <c r="G32" i="6"/>
  <c r="G33" i="6"/>
  <c r="G34" i="6"/>
  <c r="G35" i="6"/>
  <c r="G36" i="6"/>
  <c r="G37" i="6"/>
  <c r="G38" i="6"/>
  <c r="G39" i="6"/>
  <c r="G41" i="6"/>
  <c r="G42" i="6"/>
  <c r="G43" i="6"/>
  <c r="G44" i="6"/>
  <c r="G45" i="6"/>
  <c r="G46" i="6"/>
  <c r="G47" i="6"/>
  <c r="G48" i="6"/>
  <c r="G49" i="6"/>
  <c r="G50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2" i="6"/>
  <c r="G73" i="6"/>
  <c r="G74" i="6"/>
  <c r="G75" i="6"/>
  <c r="G2" i="6"/>
  <c r="G86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2" i="6"/>
  <c r="H73" i="6"/>
  <c r="H74" i="6"/>
  <c r="H75" i="6"/>
  <c r="H2" i="6"/>
  <c r="H86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9" i="6"/>
  <c r="J60" i="6"/>
  <c r="J61" i="6"/>
  <c r="J62" i="6"/>
  <c r="J63" i="6"/>
  <c r="J64" i="6"/>
  <c r="J65" i="6"/>
  <c r="J66" i="6"/>
  <c r="J67" i="6"/>
  <c r="J68" i="6"/>
  <c r="J69" i="6"/>
  <c r="J70" i="6"/>
  <c r="J72" i="6"/>
  <c r="J73" i="6"/>
  <c r="J74" i="6"/>
  <c r="J75" i="6"/>
  <c r="J2" i="6"/>
  <c r="J86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2" i="6"/>
  <c r="K73" i="6"/>
  <c r="K75" i="6"/>
  <c r="K2" i="6"/>
  <c r="K86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2" i="6"/>
  <c r="L53" i="6"/>
  <c r="L54" i="6"/>
  <c r="L55" i="6"/>
  <c r="L57" i="6"/>
  <c r="L58" i="6"/>
  <c r="L59" i="6"/>
  <c r="L60" i="6"/>
  <c r="L61" i="6"/>
  <c r="L62" i="6"/>
  <c r="L63" i="6"/>
  <c r="L64" i="6"/>
  <c r="L65" i="6"/>
  <c r="L66" i="6"/>
  <c r="L70" i="6"/>
  <c r="L72" i="6"/>
  <c r="L73" i="6"/>
  <c r="L75" i="6"/>
  <c r="L2" i="6"/>
  <c r="L86" i="6"/>
  <c r="M86" i="6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2" i="6"/>
  <c r="N73" i="6"/>
  <c r="N2" i="6"/>
  <c r="N86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70" i="6"/>
  <c r="F72" i="6"/>
  <c r="F73" i="6"/>
  <c r="F75" i="6"/>
  <c r="F2" i="6"/>
  <c r="F86" i="6"/>
  <c r="G85" i="6"/>
  <c r="H85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2" i="6"/>
  <c r="I73" i="6"/>
  <c r="I74" i="6"/>
  <c r="I75" i="6"/>
  <c r="I2" i="6"/>
  <c r="I85" i="6"/>
  <c r="J85" i="6"/>
  <c r="K85" i="6"/>
  <c r="L85" i="6"/>
  <c r="N85" i="6"/>
  <c r="F85" i="6"/>
  <c r="K83" i="6"/>
  <c r="H84" i="6"/>
  <c r="J84" i="6"/>
  <c r="K84" i="6"/>
  <c r="L84" i="6"/>
  <c r="M84" i="6"/>
  <c r="N84" i="6"/>
  <c r="G84" i="6"/>
  <c r="H80" i="6"/>
  <c r="H81" i="6"/>
  <c r="I81" i="6"/>
  <c r="J81" i="6"/>
  <c r="K81" i="6"/>
  <c r="L81" i="6"/>
  <c r="M81" i="6"/>
  <c r="N81" i="6"/>
  <c r="G81" i="6"/>
  <c r="F81" i="6"/>
  <c r="G83" i="6"/>
  <c r="H83" i="6"/>
  <c r="I83" i="6"/>
  <c r="J83" i="6"/>
  <c r="L83" i="6"/>
  <c r="M83" i="6"/>
  <c r="N83" i="6"/>
  <c r="F83" i="6"/>
  <c r="G82" i="6"/>
  <c r="H82" i="6"/>
  <c r="I82" i="6"/>
  <c r="J82" i="6"/>
  <c r="K82" i="6"/>
  <c r="L82" i="6"/>
  <c r="M82" i="6"/>
  <c r="N82" i="6"/>
  <c r="F82" i="6"/>
  <c r="G80" i="6"/>
  <c r="G78" i="6"/>
  <c r="G79" i="6"/>
  <c r="H79" i="6"/>
  <c r="I79" i="6"/>
  <c r="J79" i="6"/>
  <c r="K79" i="6"/>
  <c r="L79" i="6"/>
  <c r="M79" i="6"/>
  <c r="N79" i="6"/>
  <c r="F79" i="6"/>
  <c r="I80" i="6"/>
  <c r="J80" i="6"/>
  <c r="K80" i="6"/>
  <c r="L80" i="6"/>
  <c r="M80" i="6"/>
  <c r="N80" i="6"/>
  <c r="F80" i="6"/>
  <c r="H78" i="6"/>
  <c r="I78" i="6"/>
  <c r="J78" i="6"/>
  <c r="M78" i="6"/>
  <c r="F78" i="6"/>
  <c r="F77" i="6"/>
  <c r="H77" i="6"/>
  <c r="I77" i="6"/>
  <c r="J77" i="6"/>
  <c r="G77" i="6"/>
  <c r="N77" i="6"/>
  <c r="M77" i="6"/>
</calcChain>
</file>

<file path=xl/sharedStrings.xml><?xml version="1.0" encoding="utf-8"?>
<sst xmlns="http://schemas.openxmlformats.org/spreadsheetml/2006/main" count="3266" uniqueCount="650">
  <si>
    <t>NAME</t>
  </si>
  <si>
    <t>LYME PARK</t>
  </si>
  <si>
    <t>PARKRUN 2</t>
  </si>
  <si>
    <t>PARKRUN 3</t>
  </si>
  <si>
    <t>PARKRUN 4</t>
  </si>
  <si>
    <t>PARKRUN CODES</t>
  </si>
  <si>
    <r>
      <rPr>
        <b/>
        <sz val="8"/>
        <color theme="1"/>
        <rFont val="Calibri"/>
        <family val="2"/>
        <scheme val="minor"/>
      </rPr>
      <t>LP</t>
    </r>
    <r>
      <rPr>
        <sz val="8"/>
        <color theme="1"/>
        <rFont val="Calibri"/>
        <family val="2"/>
        <scheme val="minor"/>
      </rPr>
      <t xml:space="preserve"> Lyme Park</t>
    </r>
  </si>
  <si>
    <r>
      <rPr>
        <b/>
        <sz val="8"/>
        <color theme="1"/>
        <rFont val="Calibri"/>
        <family val="2"/>
        <scheme val="minor"/>
      </rPr>
      <t>WW</t>
    </r>
    <r>
      <rPr>
        <sz val="8"/>
        <color theme="1"/>
        <rFont val="Calibri"/>
        <family val="2"/>
        <scheme val="minor"/>
      </rPr>
      <t xml:space="preserve"> Wilmslow</t>
    </r>
  </si>
  <si>
    <r>
      <rPr>
        <b/>
        <sz val="8"/>
        <color theme="1"/>
        <rFont val="Calibri"/>
        <family val="2"/>
        <scheme val="minor"/>
      </rPr>
      <t>SM</t>
    </r>
    <r>
      <rPr>
        <sz val="8"/>
        <color theme="1"/>
        <rFont val="Calibri"/>
        <family val="2"/>
        <scheme val="minor"/>
      </rPr>
      <t xml:space="preserve"> South Man</t>
    </r>
  </si>
  <si>
    <r>
      <rPr>
        <b/>
        <sz val="8"/>
        <color theme="1"/>
        <rFont val="Calibri"/>
        <family val="2"/>
        <scheme val="minor"/>
      </rPr>
      <t>CO</t>
    </r>
    <r>
      <rPr>
        <sz val="8"/>
        <color theme="1"/>
        <rFont val="Calibri"/>
        <family val="2"/>
        <scheme val="minor"/>
      </rPr>
      <t xml:space="preserve"> Congleton</t>
    </r>
  </si>
  <si>
    <t>TIME</t>
  </si>
  <si>
    <r>
      <rPr>
        <b/>
        <sz val="8"/>
        <color theme="1"/>
        <rFont val="Calibri"/>
        <family val="2"/>
        <scheme val="minor"/>
      </rPr>
      <t>BU</t>
    </r>
    <r>
      <rPr>
        <sz val="8"/>
        <color theme="1"/>
        <rFont val="Calibri"/>
        <family val="2"/>
        <scheme val="minor"/>
      </rPr>
      <t xml:space="preserve"> Burnage</t>
    </r>
  </si>
  <si>
    <r>
      <rPr>
        <b/>
        <sz val="8"/>
        <color theme="1"/>
        <rFont val="Calibri"/>
        <family val="2"/>
        <scheme val="minor"/>
      </rPr>
      <t>WY</t>
    </r>
    <r>
      <rPr>
        <sz val="8"/>
        <color theme="1"/>
        <rFont val="Calibri"/>
        <family val="2"/>
        <scheme val="minor"/>
      </rPr>
      <t xml:space="preserve"> Wythenshaw</t>
    </r>
  </si>
  <si>
    <r>
      <rPr>
        <b/>
        <sz val="8"/>
        <color theme="1"/>
        <rFont val="Calibri"/>
        <family val="2"/>
        <scheme val="minor"/>
      </rPr>
      <t>BH</t>
    </r>
    <r>
      <rPr>
        <sz val="8"/>
        <color theme="1"/>
        <rFont val="Calibri"/>
        <family val="2"/>
        <scheme val="minor"/>
      </rPr>
      <t xml:space="preserve"> Bramhall</t>
    </r>
  </si>
  <si>
    <r>
      <rPr>
        <b/>
        <sz val="8"/>
        <color theme="1"/>
        <rFont val="Calibri"/>
        <family val="2"/>
        <scheme val="minor"/>
      </rPr>
      <t xml:space="preserve">ST </t>
    </r>
    <r>
      <rPr>
        <sz val="8"/>
        <color theme="1"/>
        <rFont val="Calibri"/>
        <family val="2"/>
        <scheme val="minor"/>
      </rPr>
      <t>Stretford</t>
    </r>
  </si>
  <si>
    <t>PARKRUN 5</t>
  </si>
  <si>
    <t>PARKRUN 6</t>
  </si>
  <si>
    <t>PARKRUN 7</t>
  </si>
  <si>
    <t>PARKRUN 8</t>
  </si>
  <si>
    <t>PARKRUN 9</t>
  </si>
  <si>
    <t>TOTAL POINTS</t>
  </si>
  <si>
    <r>
      <rPr>
        <b/>
        <sz val="8"/>
        <color theme="1"/>
        <rFont val="Calibri"/>
        <family val="2"/>
        <scheme val="minor"/>
      </rPr>
      <t>CH</t>
    </r>
    <r>
      <rPr>
        <sz val="8"/>
        <color theme="1"/>
        <rFont val="Calibri"/>
        <family val="2"/>
        <scheme val="minor"/>
      </rPr>
      <t xml:space="preserve"> Ch Hulme</t>
    </r>
  </si>
  <si>
    <r>
      <rPr>
        <b/>
        <sz val="8"/>
        <color theme="1"/>
        <rFont val="Calibri"/>
        <family val="2"/>
        <scheme val="minor"/>
      </rPr>
      <t xml:space="preserve">CH </t>
    </r>
    <r>
      <rPr>
        <sz val="8"/>
        <color theme="1"/>
        <rFont val="Calibri"/>
        <family val="2"/>
        <scheme val="minor"/>
      </rPr>
      <t>Ch Hulme</t>
    </r>
  </si>
  <si>
    <t>John Porteous</t>
  </si>
  <si>
    <t>Tony Hulme</t>
  </si>
  <si>
    <t>Stephen Dempsey</t>
  </si>
  <si>
    <t>Tim Billington</t>
  </si>
  <si>
    <t>Huma Rahman</t>
  </si>
  <si>
    <t>Gareth Trimble</t>
  </si>
  <si>
    <t>27/02/2016 BU</t>
  </si>
  <si>
    <t>22.03</t>
  </si>
  <si>
    <t>Chris Cannon</t>
  </si>
  <si>
    <t>Christian Hook</t>
  </si>
  <si>
    <t>19.49</t>
  </si>
  <si>
    <t>20/02/2016 ST</t>
  </si>
  <si>
    <t>13/02/2016 ST</t>
  </si>
  <si>
    <t>Trevor Morris</t>
  </si>
  <si>
    <t>20/02/2016 WY</t>
  </si>
  <si>
    <t>Mark Bale</t>
  </si>
  <si>
    <t>Paul Norris</t>
  </si>
  <si>
    <t>Paul Garnett</t>
  </si>
  <si>
    <t>Kate Sutton</t>
  </si>
  <si>
    <t>Rob Downs</t>
  </si>
  <si>
    <t>Barry Archbold</t>
  </si>
  <si>
    <t>Janine Ellis</t>
  </si>
  <si>
    <t>Craig Hunt</t>
  </si>
  <si>
    <t>27/02/2016 BH</t>
  </si>
  <si>
    <t>Richard Lawson</t>
  </si>
  <si>
    <t>23.09</t>
  </si>
  <si>
    <t>20.36</t>
  </si>
  <si>
    <t>24.09</t>
  </si>
  <si>
    <t>21.47</t>
  </si>
  <si>
    <t>LP/SM/CH/BU/WY/CO/ST/BH</t>
  </si>
  <si>
    <t>from 7.2.16</t>
  </si>
  <si>
    <t>TIME2</t>
  </si>
  <si>
    <t>TIME3</t>
  </si>
  <si>
    <t>TIME4</t>
  </si>
  <si>
    <t>NAME5</t>
  </si>
  <si>
    <t>TOTAL 4 QUAL</t>
  </si>
  <si>
    <t>TOTAL POINTS FOR 4 QUAL</t>
  </si>
  <si>
    <t>EXTRA POINTS (5-8)</t>
  </si>
  <si>
    <t>EXTRA 2 POINTS</t>
  </si>
  <si>
    <t>05/03/2016 WY</t>
  </si>
  <si>
    <t>05/03/2016 BU</t>
  </si>
  <si>
    <t>Steve Bunker</t>
  </si>
  <si>
    <t>12/03/2016 CO</t>
  </si>
  <si>
    <t>Andrew Whittingham</t>
  </si>
  <si>
    <t>19/03/2016 CO</t>
  </si>
  <si>
    <t>Catriona Marshall</t>
  </si>
  <si>
    <t>12/03/2016 BH</t>
  </si>
  <si>
    <t>Rachael Peers</t>
  </si>
  <si>
    <t>Rachel Peers</t>
  </si>
  <si>
    <t>Claire McCluskey</t>
  </si>
  <si>
    <t>Jarrod Homer</t>
  </si>
  <si>
    <t>Claire McClusky</t>
  </si>
  <si>
    <t>26/03/2016 SM</t>
  </si>
  <si>
    <t>Qes Hussain</t>
  </si>
  <si>
    <t>James Gowin</t>
  </si>
  <si>
    <t>26/03/2016 CO</t>
  </si>
  <si>
    <t>26/03/2016 BU</t>
  </si>
  <si>
    <t>Brian McCoubrey</t>
  </si>
  <si>
    <t>Patrick Grannan</t>
  </si>
  <si>
    <t>Nicky Mowat</t>
  </si>
  <si>
    <t>23/4/2016 CH</t>
  </si>
  <si>
    <t>Geoff Gilbert</t>
  </si>
  <si>
    <t>30/04/2016 CH</t>
  </si>
  <si>
    <t>Alan Turner</t>
  </si>
  <si>
    <t>Gail Hill</t>
  </si>
  <si>
    <t>02/04/2016 WY</t>
  </si>
  <si>
    <t>Ian Ashcroft</t>
  </si>
  <si>
    <t>30/04/2016 BU</t>
  </si>
  <si>
    <t>16/04/2016 BH</t>
  </si>
  <si>
    <t>30/04/2016 BH</t>
  </si>
  <si>
    <t xml:space="preserve">Mark Crossland </t>
  </si>
  <si>
    <t>Mark Crossland</t>
  </si>
  <si>
    <t>Sharon Johnstone</t>
  </si>
  <si>
    <t>16/04/2016 CO</t>
  </si>
  <si>
    <t>Nina Birch</t>
  </si>
  <si>
    <t>23/04/2016 SM</t>
  </si>
  <si>
    <t>07/05/2016 ST</t>
  </si>
  <si>
    <t>14/05/2016 ST</t>
  </si>
  <si>
    <t>07/05/2016 BU</t>
  </si>
  <si>
    <t>21/05/2016 WY</t>
  </si>
  <si>
    <t>Don Bullough</t>
  </si>
  <si>
    <t>07/05/2016 CH</t>
  </si>
  <si>
    <t>14/05/2016 CH</t>
  </si>
  <si>
    <t>21/05/2016 CH</t>
  </si>
  <si>
    <t>28/05/2016 CH</t>
  </si>
  <si>
    <t>Roy Pownall</t>
  </si>
  <si>
    <t>Matt Taylor</t>
  </si>
  <si>
    <t>07/05/2016 WW</t>
  </si>
  <si>
    <t>Janet Wyles</t>
  </si>
  <si>
    <t>28/05/2016 WW</t>
  </si>
  <si>
    <t>Peter Speake</t>
  </si>
  <si>
    <t>14/05/2016 WW</t>
  </si>
  <si>
    <t>21/05/2016 WW</t>
  </si>
  <si>
    <t>Ian Smallwood</t>
  </si>
  <si>
    <t>Andy Dodd</t>
  </si>
  <si>
    <t>Rob Dunkley</t>
  </si>
  <si>
    <t>07/05/2016 CO</t>
  </si>
  <si>
    <t>Sue Strang</t>
  </si>
  <si>
    <t>21/05/2016 CO</t>
  </si>
  <si>
    <t>Jamie Smith</t>
  </si>
  <si>
    <t>Elspeth Gibson</t>
  </si>
  <si>
    <t>14/05/2016 BH</t>
  </si>
  <si>
    <t>Vincent Booth</t>
  </si>
  <si>
    <t>21/05/2016 BH</t>
  </si>
  <si>
    <t>Jeremy Bygrave</t>
  </si>
  <si>
    <t>Di Bygrave</t>
  </si>
  <si>
    <t>Julie Lucas</t>
  </si>
  <si>
    <t>James Macdonald</t>
  </si>
  <si>
    <t>28/5/2016 CH</t>
  </si>
  <si>
    <t>04/06/2016 WY</t>
  </si>
  <si>
    <t>25/6/16 WY</t>
  </si>
  <si>
    <t>04/06/2016 ST</t>
  </si>
  <si>
    <t>Louisa Harrison</t>
  </si>
  <si>
    <t>11/06/2016 ST</t>
  </si>
  <si>
    <t>Carolyn Hirons</t>
  </si>
  <si>
    <t>Stuart Parrott</t>
  </si>
  <si>
    <t>25/06/2016 ST</t>
  </si>
  <si>
    <t>25/6/2016 SM</t>
  </si>
  <si>
    <t>11/06/2016 CH</t>
  </si>
  <si>
    <t>11/06/2016 CO</t>
  </si>
  <si>
    <t>Bernard McCarron</t>
  </si>
  <si>
    <t>04/06/2016 BH</t>
  </si>
  <si>
    <t>Graham Screawn</t>
  </si>
  <si>
    <t>Ginny Coates</t>
  </si>
  <si>
    <t>11/06/2016 WW</t>
  </si>
  <si>
    <t>Richard Hirons</t>
  </si>
  <si>
    <t>25/06/2016 WW</t>
  </si>
  <si>
    <t>Jonathen Cheshire</t>
  </si>
  <si>
    <t>18/06/2016 WW</t>
  </si>
  <si>
    <t>Jim Pendrill</t>
  </si>
  <si>
    <t>Pete Stock</t>
  </si>
  <si>
    <t>Aron Myers</t>
  </si>
  <si>
    <t>04/06/2016 BU</t>
  </si>
  <si>
    <t>11/06/2016 BU</t>
  </si>
  <si>
    <t>1.29.21</t>
  </si>
  <si>
    <t>Stephen Feber</t>
  </si>
  <si>
    <t>11/06/16 CH</t>
  </si>
  <si>
    <t>02/07/2016 WW</t>
  </si>
  <si>
    <t>02/07/2016 BU</t>
  </si>
  <si>
    <t>02/07/2016 WY</t>
  </si>
  <si>
    <t>James Eyre</t>
  </si>
  <si>
    <t>02/07/2016 ST</t>
  </si>
  <si>
    <t>09/07/2016 BH</t>
  </si>
  <si>
    <t>09/07/2016 CO</t>
  </si>
  <si>
    <t>09/07/2016 BU</t>
  </si>
  <si>
    <t>09/07/2016 WW</t>
  </si>
  <si>
    <t>09/07/2016 ST</t>
  </si>
  <si>
    <t>09/07/2016 SM</t>
  </si>
  <si>
    <t>Di McVey</t>
  </si>
  <si>
    <t>16/07/2016 BU</t>
  </si>
  <si>
    <t>Paul Hawkins</t>
  </si>
  <si>
    <t>16/07/2016 WW</t>
  </si>
  <si>
    <t>Mike Hill</t>
  </si>
  <si>
    <t>16/07/2016 ST</t>
  </si>
  <si>
    <t>23/07/2016 BH</t>
  </si>
  <si>
    <t>09/07/16 WW</t>
  </si>
  <si>
    <t>23/07/2016 CO</t>
  </si>
  <si>
    <t>23/07/2016 SM</t>
  </si>
  <si>
    <t>30/07/2016 CO</t>
  </si>
  <si>
    <t>02/07/2016 CO</t>
  </si>
  <si>
    <t>19/03/16 BH</t>
  </si>
  <si>
    <t>30/07/2016 ST</t>
  </si>
  <si>
    <t>30/07/2016 WW</t>
  </si>
  <si>
    <t>1.19.19</t>
  </si>
  <si>
    <t>1.21.38</t>
  </si>
  <si>
    <t>1.34.13</t>
  </si>
  <si>
    <t>1.58.51</t>
  </si>
  <si>
    <t>25/06/16 WW</t>
  </si>
  <si>
    <t>30/07/2016 BH</t>
  </si>
  <si>
    <t>23/07/2016 BU</t>
  </si>
  <si>
    <r>
      <rPr>
        <b/>
        <sz val="8"/>
        <color theme="1"/>
        <rFont val="Calibri"/>
        <family val="2"/>
        <scheme val="minor"/>
      </rPr>
      <t>WB</t>
    </r>
    <r>
      <rPr>
        <sz val="8"/>
        <color theme="1"/>
        <rFont val="Calibri"/>
        <family val="2"/>
        <scheme val="minor"/>
      </rPr>
      <t xml:space="preserve"> Woodbank</t>
    </r>
  </si>
  <si>
    <t>WW 01/05/2016 + WB 06/08/16</t>
  </si>
  <si>
    <t>WW  01/05/2016 + WB 06/08/16</t>
  </si>
  <si>
    <t>Simon Fenton</t>
  </si>
  <si>
    <t>20/08/2016 BU</t>
  </si>
  <si>
    <t>06/08/2016 CO</t>
  </si>
  <si>
    <t>13/08/2016 CO</t>
  </si>
  <si>
    <t>06/08/2016 SM</t>
  </si>
  <si>
    <t>13/08/2016 SM</t>
  </si>
  <si>
    <t>20/08/2016 SM</t>
  </si>
  <si>
    <t>06/08/2016 ST</t>
  </si>
  <si>
    <t>06/08/2016 WY</t>
  </si>
  <si>
    <t>13/08/2016 WY</t>
  </si>
  <si>
    <t>20/08/2016 WY</t>
  </si>
  <si>
    <t>06/08/2016 BH</t>
  </si>
  <si>
    <t>20/08/2016 BH</t>
  </si>
  <si>
    <t>27/8/2016 BU</t>
  </si>
  <si>
    <t>27/08/2016 SM</t>
  </si>
  <si>
    <t>27/08/2016 WB</t>
  </si>
  <si>
    <t>27/08/2016 WW</t>
  </si>
  <si>
    <t>1.24.10</t>
  </si>
  <si>
    <t>1.25.21</t>
  </si>
  <si>
    <t>1.29.51</t>
  </si>
  <si>
    <t>1.25.34</t>
  </si>
  <si>
    <t>1.30.31</t>
  </si>
  <si>
    <t>1.32.51</t>
  </si>
  <si>
    <t>1.37.19</t>
  </si>
  <si>
    <t>1.36.47</t>
  </si>
  <si>
    <t>1.44.00</t>
  </si>
  <si>
    <t>03/09/2016 CO</t>
  </si>
  <si>
    <t>03/09/2016 WY</t>
  </si>
  <si>
    <t>03/09/2016 ST</t>
  </si>
  <si>
    <t>03/09/2016 BH</t>
  </si>
  <si>
    <t>Alan McCormack</t>
  </si>
  <si>
    <t>03/09/2016 WW</t>
  </si>
  <si>
    <t>Gavin Mendham</t>
  </si>
  <si>
    <t>Alan McCormick</t>
  </si>
  <si>
    <t>Rob Wilson</t>
  </si>
  <si>
    <t>10/09/2016 BU</t>
  </si>
  <si>
    <t>10/09/2016 SM</t>
  </si>
  <si>
    <t>10/09/2016 BH</t>
  </si>
  <si>
    <t>10/09/2016 WW</t>
  </si>
  <si>
    <t>17/09/2016 CO</t>
  </si>
  <si>
    <t>17/09/2016 ST</t>
  </si>
  <si>
    <t>17/09/2016 BU</t>
  </si>
  <si>
    <t>17/09/2016 WY</t>
  </si>
  <si>
    <t>17/09/2016 WW</t>
  </si>
  <si>
    <t>24/08/2016 BU</t>
  </si>
  <si>
    <t>24/09/2016 BH</t>
  </si>
  <si>
    <t>24/08/2016 BH</t>
  </si>
  <si>
    <t>Leanne Rutter</t>
  </si>
  <si>
    <t>24/09/2016 WB</t>
  </si>
  <si>
    <t>24/06/2016 WB</t>
  </si>
  <si>
    <t>24/09/2016 WY</t>
  </si>
  <si>
    <t>Nick Jackson</t>
  </si>
  <si>
    <t>24/09/2016 WW</t>
  </si>
  <si>
    <t>24/09/2016 ST</t>
  </si>
  <si>
    <t>1.11.11</t>
  </si>
  <si>
    <t>1.17.07</t>
  </si>
  <si>
    <t>1.17.54</t>
  </si>
  <si>
    <t>1.19.16</t>
  </si>
  <si>
    <t>1.18.06</t>
  </si>
  <si>
    <t>1.27.40</t>
  </si>
  <si>
    <t>1.30.22</t>
  </si>
  <si>
    <t>1.34.08</t>
  </si>
  <si>
    <t>1.50.14</t>
  </si>
  <si>
    <t>1.51.08</t>
  </si>
  <si>
    <t>co</t>
  </si>
  <si>
    <t>wy</t>
  </si>
  <si>
    <t>sm</t>
  </si>
  <si>
    <t>st</t>
  </si>
  <si>
    <t>ww</t>
  </si>
  <si>
    <t>bu</t>
  </si>
  <si>
    <t>bh</t>
  </si>
  <si>
    <t>ch</t>
  </si>
  <si>
    <t>Lyme Park</t>
  </si>
  <si>
    <t>Bramhall</t>
  </si>
  <si>
    <t>Burnage</t>
  </si>
  <si>
    <t>Cheadle Hulme</t>
  </si>
  <si>
    <t>Congleton</t>
  </si>
  <si>
    <t>South Manchester</t>
  </si>
  <si>
    <t>Stretford</t>
  </si>
  <si>
    <t>Wilmslow</t>
  </si>
  <si>
    <t>Wythenshawe</t>
  </si>
  <si>
    <t>16/04 17.12</t>
  </si>
  <si>
    <t>Woodbank</t>
  </si>
  <si>
    <t>18/06 18.43</t>
  </si>
  <si>
    <t>30/04 17.17</t>
  </si>
  <si>
    <t>10/09 18.03</t>
  </si>
  <si>
    <t>30/04 19.52</t>
  </si>
  <si>
    <t>05/03 21.26</t>
  </si>
  <si>
    <t>30/04 21.19</t>
  </si>
  <si>
    <t>05/03 22.21</t>
  </si>
  <si>
    <t>25/06 21.24</t>
  </si>
  <si>
    <t>30/07 20.53</t>
  </si>
  <si>
    <t>28/05 21.08</t>
  </si>
  <si>
    <t>16/07 21.07</t>
  </si>
  <si>
    <t>Paul Garnet</t>
  </si>
  <si>
    <t>3/9 21.28</t>
  </si>
  <si>
    <t>30/07 22.07</t>
  </si>
  <si>
    <t>27/2 24.09</t>
  </si>
  <si>
    <t>16/04 22.50</t>
  </si>
  <si>
    <t>27/08 21.27</t>
  </si>
  <si>
    <t>20/08 20.13</t>
  </si>
  <si>
    <t>19/03 19.40</t>
  </si>
  <si>
    <t>06/08 20.55</t>
  </si>
  <si>
    <t>16/07 21.59</t>
  </si>
  <si>
    <t>21/05 20.59</t>
  </si>
  <si>
    <t>17/09 20.01</t>
  </si>
  <si>
    <t>06/08 18.04</t>
  </si>
  <si>
    <t>01/10 18.06</t>
  </si>
  <si>
    <t>25/06 18.12</t>
  </si>
  <si>
    <t>20/2 20.36</t>
  </si>
  <si>
    <t>08/10 30.23</t>
  </si>
  <si>
    <t>23/04 21.26</t>
  </si>
  <si>
    <t>07/05 21.50</t>
  </si>
  <si>
    <t>21/05 31.19</t>
  </si>
  <si>
    <t>30/07 24.30</t>
  </si>
  <si>
    <t>04/06 23.34</t>
  </si>
  <si>
    <t>26/03 26.43</t>
  </si>
  <si>
    <t>24/09/16 23.51</t>
  </si>
  <si>
    <t>01/10 21.59</t>
  </si>
  <si>
    <t>06/08 21.35</t>
  </si>
  <si>
    <t>20/2 21.47</t>
  </si>
  <si>
    <t>09/07 23.24</t>
  </si>
  <si>
    <t>05/3 24.34</t>
  </si>
  <si>
    <t>25/06 23.26</t>
  </si>
  <si>
    <t>09/07 21.00</t>
  </si>
  <si>
    <t>13/2 19.49</t>
  </si>
  <si>
    <t>01/10 21.47</t>
  </si>
  <si>
    <t>13/08 21.06</t>
  </si>
  <si>
    <t>Rick Lawson</t>
  </si>
  <si>
    <t>14/05 20.08</t>
  </si>
  <si>
    <t>02/07 23.45</t>
  </si>
  <si>
    <t>20/08 22.42</t>
  </si>
  <si>
    <t>27/2 22.03</t>
  </si>
  <si>
    <t>24/09/16 23.10</t>
  </si>
  <si>
    <t>21/05 21.33</t>
  </si>
  <si>
    <t>11/06 22.30</t>
  </si>
  <si>
    <t>10/09 24.47</t>
  </si>
  <si>
    <t>20/08 23.39</t>
  </si>
  <si>
    <t>17/16 22.27</t>
  </si>
  <si>
    <t>23/04 25.40</t>
  </si>
  <si>
    <t>01/10 22.10</t>
  </si>
  <si>
    <t>26/03 21.42</t>
  </si>
  <si>
    <t>24/09/21.26</t>
  </si>
  <si>
    <t>03/07 22.34</t>
  </si>
  <si>
    <t>2/4 22.34</t>
  </si>
  <si>
    <t>06/08 25.04</t>
  </si>
  <si>
    <t>10/09 24.01</t>
  </si>
  <si>
    <t>08/10 26.26</t>
  </si>
  <si>
    <t>17/09 22.56</t>
  </si>
  <si>
    <t>23/07 22.54</t>
  </si>
  <si>
    <t>14/05 23.14</t>
  </si>
  <si>
    <t>16/07 24.08</t>
  </si>
  <si>
    <t>11/06 23.27</t>
  </si>
  <si>
    <t>07/05 22.03</t>
  </si>
  <si>
    <t>21/05 20.23</t>
  </si>
  <si>
    <t>04/06 20.16</t>
  </si>
  <si>
    <t>14/05 21.24</t>
  </si>
  <si>
    <t>07/09 20.12</t>
  </si>
  <si>
    <t>26/03 19.35</t>
  </si>
  <si>
    <t>02/07 19.48</t>
  </si>
  <si>
    <t>25/06 20.41</t>
  </si>
  <si>
    <t>2/4 22.42</t>
  </si>
  <si>
    <t>Racheal Peers</t>
  </si>
  <si>
    <t>12/3 26.41</t>
  </si>
  <si>
    <t>24/09 29.09</t>
  </si>
  <si>
    <t>17/09 20.36</t>
  </si>
  <si>
    <t>02/07 19.53</t>
  </si>
  <si>
    <t>24/09 20.00</t>
  </si>
  <si>
    <t>11/06 20.40</t>
  </si>
  <si>
    <t>27/08 19.05</t>
  </si>
  <si>
    <t>30/07 19.06</t>
  </si>
  <si>
    <t>21/05 19.49</t>
  </si>
  <si>
    <t>Andy Whitingham</t>
  </si>
  <si>
    <t>06/08 18.46</t>
  </si>
  <si>
    <t>24/09 17.44</t>
  </si>
  <si>
    <t>07/05 18.41</t>
  </si>
  <si>
    <t>19/03 17.26</t>
  </si>
  <si>
    <t>04/06 17.15</t>
  </si>
  <si>
    <t>02/07 18.10</t>
  </si>
  <si>
    <t>03/09 18.11</t>
  </si>
  <si>
    <t>Caitriona Marshall</t>
  </si>
  <si>
    <t>08/10 25.11</t>
  </si>
  <si>
    <t>30/07 22.43</t>
  </si>
  <si>
    <t>10/09 23.11</t>
  </si>
  <si>
    <t>24/09 23.35</t>
  </si>
  <si>
    <t>23/04 20.19</t>
  </si>
  <si>
    <t>07/05 19.55</t>
  </si>
  <si>
    <t>09/07 21.57</t>
  </si>
  <si>
    <t>Brian McCoubry</t>
  </si>
  <si>
    <t>26/03 21.23</t>
  </si>
  <si>
    <t>14/05 20.18</t>
  </si>
  <si>
    <t>1/06 20.38</t>
  </si>
  <si>
    <t>26/03 27.49</t>
  </si>
  <si>
    <t>23/07 24.32</t>
  </si>
  <si>
    <t>11/06 24.46</t>
  </si>
  <si>
    <t>21/05 26.11</t>
  </si>
  <si>
    <t>06/08 23.54</t>
  </si>
  <si>
    <t>27/08 22.50 (23.12)</t>
  </si>
  <si>
    <t>08/10 22.40</t>
  </si>
  <si>
    <t>14/05 22.46</t>
  </si>
  <si>
    <t>04/06 24.18</t>
  </si>
  <si>
    <t>Nicky Mowatt</t>
  </si>
  <si>
    <t>26/03 28.09</t>
  </si>
  <si>
    <t>06/08 22.44</t>
  </si>
  <si>
    <t>13/08 22.35</t>
  </si>
  <si>
    <t>01/10 23.17</t>
  </si>
  <si>
    <t>James Gorwin</t>
  </si>
  <si>
    <t>26/03 21.26</t>
  </si>
  <si>
    <t>09/04 24.08</t>
  </si>
  <si>
    <t>07/05 21.39</t>
  </si>
  <si>
    <t>23/04 21.32</t>
  </si>
  <si>
    <t>14/05 22.02</t>
  </si>
  <si>
    <t>21/05 22.22</t>
  </si>
  <si>
    <t>09/04 25.53</t>
  </si>
  <si>
    <t>14/05 22.34</t>
  </si>
  <si>
    <t>30/04 23.44</t>
  </si>
  <si>
    <t>16/04 22.23</t>
  </si>
  <si>
    <t>02/07 23.23</t>
  </si>
  <si>
    <t>09/04 28.07</t>
  </si>
  <si>
    <t>08/10 23.58</t>
  </si>
  <si>
    <t>07/05 24.40</t>
  </si>
  <si>
    <t>16/07 24.12</t>
  </si>
  <si>
    <t>07/05 19.27</t>
  </si>
  <si>
    <t>28/05 20.01</t>
  </si>
  <si>
    <t>16/04 18.49</t>
  </si>
  <si>
    <t>20/08 19.09</t>
  </si>
  <si>
    <t>17/09 18.42</t>
  </si>
  <si>
    <t>10/09 19.09</t>
  </si>
  <si>
    <t>04/06 19.18</t>
  </si>
  <si>
    <t>16/07 27.22</t>
  </si>
  <si>
    <t>04/06 24.50</t>
  </si>
  <si>
    <t>14/05 23.52</t>
  </si>
  <si>
    <t>10/09 25.23</t>
  </si>
  <si>
    <t>11/06 24.01</t>
  </si>
  <si>
    <t>27/08 21.54(22.53)</t>
  </si>
  <si>
    <t>18/06 23.18</t>
  </si>
  <si>
    <t>20.08 23.14</t>
  </si>
  <si>
    <t>06/08 28.26</t>
  </si>
  <si>
    <t>30/04 25.20</t>
  </si>
  <si>
    <t>21/05 24.16</t>
  </si>
  <si>
    <t>06/08 22.53</t>
  </si>
  <si>
    <t>08/10 25.12</t>
  </si>
  <si>
    <t>01/10 25.54</t>
  </si>
  <si>
    <t>Steve Dempsey</t>
  </si>
  <si>
    <t>14/05 19.50</t>
  </si>
  <si>
    <t>07/05 21.02</t>
  </si>
  <si>
    <t>02/07 18.36</t>
  </si>
  <si>
    <t>25/06 24.25</t>
  </si>
  <si>
    <t>Diane Bygrave</t>
  </si>
  <si>
    <t>07/05 22.31</t>
  </si>
  <si>
    <t>01/10 21.29</t>
  </si>
  <si>
    <t>02/07 20.04</t>
  </si>
  <si>
    <t>James MacDonald</t>
  </si>
  <si>
    <t>04/06 20.58</t>
  </si>
  <si>
    <t>10/09 19.31</t>
  </si>
  <si>
    <t>02/07 19.18</t>
  </si>
  <si>
    <t>11/06 19.01</t>
  </si>
  <si>
    <t>20/08 19.07</t>
  </si>
  <si>
    <t>03/07 18.48</t>
  </si>
  <si>
    <t>27/08 19.21</t>
  </si>
  <si>
    <t>13/08 18.31</t>
  </si>
  <si>
    <t>24/09 22.33</t>
  </si>
  <si>
    <t>07/05 24.36</t>
  </si>
  <si>
    <t>25/06 24.46</t>
  </si>
  <si>
    <t>28/05 20.59</t>
  </si>
  <si>
    <t>10/09 19.54</t>
  </si>
  <si>
    <t>27/08 20.18</t>
  </si>
  <si>
    <t>09/07 19.41</t>
  </si>
  <si>
    <t>23/07 19.19</t>
  </si>
  <si>
    <t>02/07 19.20</t>
  </si>
  <si>
    <t>16/07 20.18</t>
  </si>
  <si>
    <t>06/08 20.04</t>
  </si>
  <si>
    <t>Jan Wyles</t>
  </si>
  <si>
    <t>10/09 23.54</t>
  </si>
  <si>
    <t>Peter Speak</t>
  </si>
  <si>
    <t>28/05 17.01</t>
  </si>
  <si>
    <t>04/06 18.47</t>
  </si>
  <si>
    <t>Elspeth</t>
  </si>
  <si>
    <t>27/08 30.43</t>
  </si>
  <si>
    <t>10/09 26.58</t>
  </si>
  <si>
    <t>09/07 27.50</t>
  </si>
  <si>
    <t>24/09 29.54</t>
  </si>
  <si>
    <t>21/05 26.56</t>
  </si>
  <si>
    <t>11/06 27.21</t>
  </si>
  <si>
    <t>21/05 25.00</t>
  </si>
  <si>
    <t>17/09 23.04</t>
  </si>
  <si>
    <t>09/07 21.28</t>
  </si>
  <si>
    <t>03/09 21.40</t>
  </si>
  <si>
    <t>24/09 21.28</t>
  </si>
  <si>
    <t>04/06 30.03</t>
  </si>
  <si>
    <t>30/07 28.29</t>
  </si>
  <si>
    <t>28/05 29.44</t>
  </si>
  <si>
    <t>21/05 30.55</t>
  </si>
  <si>
    <t>28/05 28.41</t>
  </si>
  <si>
    <t>20/08 30.16</t>
  </si>
  <si>
    <t>01/10 27.29</t>
  </si>
  <si>
    <t>28/05 29.38</t>
  </si>
  <si>
    <t>3/09 26.55</t>
  </si>
  <si>
    <t>10/09 26.52</t>
  </si>
  <si>
    <t>25/06 27.01</t>
  </si>
  <si>
    <t>24/09 26.11</t>
  </si>
  <si>
    <t>28/05 25.14</t>
  </si>
  <si>
    <t>04/06 19.02</t>
  </si>
  <si>
    <t>18/06 19.35</t>
  </si>
  <si>
    <t>16/07 23.51</t>
  </si>
  <si>
    <t>20/08 21.58</t>
  </si>
  <si>
    <t>11/06 20.28</t>
  </si>
  <si>
    <t>13/08 20.15</t>
  </si>
  <si>
    <t>17/09 22.23</t>
  </si>
  <si>
    <t>16/07 21.58</t>
  </si>
  <si>
    <t>01/10 20.07</t>
  </si>
  <si>
    <t>08/10 20.05</t>
  </si>
  <si>
    <t>08/10 28.24</t>
  </si>
  <si>
    <t>16/07 25.20</t>
  </si>
  <si>
    <t>09/07 24.52</t>
  </si>
  <si>
    <t>11/06 24.42</t>
  </si>
  <si>
    <t>24/09 21.19</t>
  </si>
  <si>
    <t>16/07 19.00</t>
  </si>
  <si>
    <t>Peter Stock</t>
  </si>
  <si>
    <t>17/09 21.29</t>
  </si>
  <si>
    <t>Jon Cheshire</t>
  </si>
  <si>
    <t>18/06 17.46</t>
  </si>
  <si>
    <t>18/06 18.49</t>
  </si>
  <si>
    <t>27/08 22.05</t>
  </si>
  <si>
    <t>06/08 19.47</t>
  </si>
  <si>
    <t>06/08 19..23</t>
  </si>
  <si>
    <t>25/06 18.11</t>
  </si>
  <si>
    <t>16/07 21.08</t>
  </si>
  <si>
    <t>08/10 18.21</t>
  </si>
  <si>
    <t>16/07 17.59</t>
  </si>
  <si>
    <t>08/10 18.19</t>
  </si>
  <si>
    <t>Steven Feber</t>
  </si>
  <si>
    <t>03/09 29.44</t>
  </si>
  <si>
    <t>06/08 30.24</t>
  </si>
  <si>
    <t>13/08 26.26</t>
  </si>
  <si>
    <t>03/09 28.41</t>
  </si>
  <si>
    <t>03/09 39.19</t>
  </si>
  <si>
    <t>03/09 19.12</t>
  </si>
  <si>
    <t>Allan McCormick</t>
  </si>
  <si>
    <t>Amanda Bradbury</t>
  </si>
  <si>
    <t/>
  </si>
  <si>
    <t>Andrew Dodd</t>
  </si>
  <si>
    <t>Andy Watts</t>
  </si>
  <si>
    <t>Angela McCarthy</t>
  </si>
  <si>
    <t>Becky Ellis</t>
  </si>
  <si>
    <t>Belinda Carp</t>
  </si>
  <si>
    <t>Bradley Murphy</t>
  </si>
  <si>
    <t>Christopher Grime</t>
  </si>
  <si>
    <t>Clare Hawkes</t>
  </si>
  <si>
    <t>Colin Walton</t>
  </si>
  <si>
    <t>Damian Nicholls</t>
  </si>
  <si>
    <t>Daniel Cronquist</t>
  </si>
  <si>
    <t>Dave Wheable</t>
  </si>
  <si>
    <t>deanna Grace</t>
  </si>
  <si>
    <t>Diane McVey</t>
  </si>
  <si>
    <t>Emma Lucas</t>
  </si>
  <si>
    <t>James Grannan</t>
  </si>
  <si>
    <t>Jonathan Harper</t>
  </si>
  <si>
    <t>Mick Fairs</t>
  </si>
  <si>
    <t>Nick Bishop</t>
  </si>
  <si>
    <t>Richard Pegram</t>
  </si>
  <si>
    <t>Sally Gilliver</t>
  </si>
  <si>
    <t>Sally Price</t>
  </si>
  <si>
    <t>Sarah Miles</t>
  </si>
  <si>
    <t>Sarah Waite</t>
  </si>
  <si>
    <t>Sharon Jones</t>
  </si>
  <si>
    <t>Simon Bolton</t>
  </si>
  <si>
    <t>Soraya Mason</t>
  </si>
  <si>
    <t>Stefanie Sperring</t>
  </si>
  <si>
    <t>Steve Russell</t>
  </si>
  <si>
    <t>Thomas Peers</t>
  </si>
  <si>
    <t>Tim Natrajan</t>
  </si>
  <si>
    <t>Tom McGaff</t>
  </si>
  <si>
    <t>Trevor Faulkner</t>
  </si>
  <si>
    <t>Vicky Jackson-Nocker</t>
  </si>
  <si>
    <t>Vicky McKinnon</t>
  </si>
  <si>
    <t>Zoe Eyre</t>
  </si>
  <si>
    <t>Ian</t>
  </si>
  <si>
    <t>Gail</t>
  </si>
  <si>
    <t>Julie</t>
  </si>
  <si>
    <t>Tony</t>
  </si>
  <si>
    <t>Chris</t>
  </si>
  <si>
    <t>j</t>
  </si>
  <si>
    <t>median</t>
  </si>
  <si>
    <t>predicted time</t>
  </si>
  <si>
    <t>Bollington</t>
  </si>
  <si>
    <t>Boars Head</t>
  </si>
  <si>
    <t>Farndon</t>
  </si>
  <si>
    <t>Macc Half</t>
  </si>
  <si>
    <t>Oct 16</t>
  </si>
  <si>
    <t>Sep 16</t>
  </si>
  <si>
    <t>Adam Neale</t>
  </si>
  <si>
    <t>Graham MacNeil</t>
  </si>
  <si>
    <t>Graham Taylor</t>
  </si>
  <si>
    <t>Jon Bale</t>
  </si>
  <si>
    <t>Jonathan Currie</t>
  </si>
  <si>
    <t>Jonathan Dunkley</t>
  </si>
  <si>
    <t>Judith Davidson</t>
  </si>
  <si>
    <t>Katy Green</t>
  </si>
  <si>
    <t>Laura Reynolds</t>
  </si>
  <si>
    <t>Malcolm Fowler</t>
  </si>
  <si>
    <t>Martin Wheeldon</t>
  </si>
  <si>
    <t>Owen Ashcroft</t>
  </si>
  <si>
    <t>Peter Bream</t>
  </si>
  <si>
    <t>Peter Watson</t>
  </si>
  <si>
    <t>Phil Matthews</t>
  </si>
  <si>
    <t>Phil Smith</t>
  </si>
  <si>
    <t>Rob Gilbert</t>
  </si>
  <si>
    <t>Robert Wilson</t>
  </si>
  <si>
    <t>Rod Coombs</t>
  </si>
  <si>
    <t>Amy Longmore</t>
  </si>
  <si>
    <t>Mathew Turner</t>
  </si>
  <si>
    <t>Athenias Hill</t>
  </si>
  <si>
    <t>Vinny Booth</t>
  </si>
  <si>
    <t>Angus Rutter</t>
  </si>
  <si>
    <t>Bill Heaton</t>
  </si>
  <si>
    <t>Carla Owen</t>
  </si>
  <si>
    <t>Charlotte Godfrey</t>
  </si>
  <si>
    <t>Chris Watts</t>
  </si>
  <si>
    <t>Christine Geraghty</t>
  </si>
  <si>
    <t>Clare Stevinson</t>
  </si>
  <si>
    <t>Darren Dunn</t>
  </si>
  <si>
    <t>Ed Hickling</t>
  </si>
  <si>
    <t>George Livesey</t>
  </si>
  <si>
    <t>Georgina Burton</t>
  </si>
  <si>
    <t>Hamish Shaw</t>
  </si>
  <si>
    <t>James Wheeler</t>
  </si>
  <si>
    <t>Jane Mulryan</t>
  </si>
  <si>
    <t>Jane Saunders</t>
  </si>
  <si>
    <t>Jess Brough</t>
  </si>
  <si>
    <t>Jim Yearsley</t>
  </si>
  <si>
    <t>Laura Tomkinson</t>
  </si>
  <si>
    <t>Mark Bradbury</t>
  </si>
  <si>
    <t>Martin Mulryan</t>
  </si>
  <si>
    <t>Mathew Hodgson</t>
  </si>
  <si>
    <t>Matthew Atkinson</t>
  </si>
  <si>
    <t>Matthew Bowden</t>
  </si>
  <si>
    <t>Melissa Broughton</t>
  </si>
  <si>
    <t>Mike Cooper</t>
  </si>
  <si>
    <t>Mike Halman</t>
  </si>
  <si>
    <t>Ned Spencer</t>
  </si>
  <si>
    <t>Paul Ratcliffe</t>
  </si>
  <si>
    <t>Penny Hinke</t>
  </si>
  <si>
    <t>Peter Bannister</t>
  </si>
  <si>
    <t>Ray Eagle</t>
  </si>
  <si>
    <t>Sally Johnston</t>
  </si>
  <si>
    <t>IVAN VUKOMANOVIC</t>
  </si>
  <si>
    <t>MARK CROSSLAND</t>
  </si>
  <si>
    <t>Andrew Given</t>
  </si>
  <si>
    <t>Graeme Screawn</t>
  </si>
  <si>
    <t>best</t>
  </si>
  <si>
    <t>2nd. Best</t>
  </si>
  <si>
    <t>3rd.best</t>
  </si>
  <si>
    <t>4th. BEST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</si>
</sst>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0"/>
      <name val="Calibri"/>
      <family val="2"/>
      <scheme val="minor"/>
    </font>
    <font>
      <sz val="11"/>
      <color theme="7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5" xfId="0" applyFont="1" applyBorder="1"/>
    <xf numFmtId="0" fontId="1" fillId="2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0" borderId="6" xfId="0" applyFont="1" applyFill="1" applyBorder="1"/>
    <xf numFmtId="0" fontId="1" fillId="2" borderId="2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left"/>
    </xf>
    <xf numFmtId="14" fontId="1" fillId="0" borderId="4" xfId="0" applyNumberFormat="1" applyFont="1" applyBorder="1"/>
    <xf numFmtId="0" fontId="1" fillId="0" borderId="6" xfId="0" applyFont="1" applyFill="1" applyBorder="1" applyAlignment="1"/>
    <xf numFmtId="0" fontId="1" fillId="2" borderId="1" xfId="0" applyFont="1" applyFill="1" applyBorder="1"/>
    <xf numFmtId="0" fontId="1" fillId="3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5" fontId="5" fillId="0" borderId="0" xfId="0" applyNumberFormat="1" applyFont="1"/>
    <xf numFmtId="164" fontId="0" fillId="0" borderId="0" xfId="0" applyNumberFormat="1"/>
    <xf numFmtId="21" fontId="0" fillId="0" borderId="0" xfId="0" applyNumberFormat="1"/>
    <xf numFmtId="45" fontId="0" fillId="0" borderId="0" xfId="0" applyNumberFormat="1"/>
    <xf numFmtId="45" fontId="6" fillId="0" borderId="0" xfId="0" applyNumberFormat="1" applyFont="1"/>
    <xf numFmtId="45" fontId="0" fillId="2" borderId="0" xfId="0" applyNumberFormat="1" applyFill="1"/>
    <xf numFmtId="1" fontId="7" fillId="0" borderId="0" xfId="0" applyNumberFormat="1" applyFont="1"/>
    <xf numFmtId="2" fontId="0" fillId="0" borderId="0" xfId="0" applyNumberFormat="1"/>
    <xf numFmtId="1" fontId="0" fillId="0" borderId="0" xfId="0" applyNumberFormat="1"/>
    <xf numFmtId="165" fontId="6" fillId="0" borderId="0" xfId="0" applyNumberFormat="1" applyFont="1"/>
    <xf numFmtId="2" fontId="6" fillId="0" borderId="0" xfId="0" applyNumberFormat="1" applyFont="1"/>
    <xf numFmtId="0" fontId="9" fillId="0" borderId="0" xfId="0" applyFont="1"/>
    <xf numFmtId="45" fontId="9" fillId="0" borderId="0" xfId="0" applyNumberFormat="1" applyFont="1"/>
    <xf numFmtId="0" fontId="8" fillId="0" borderId="0" xfId="0" applyFont="1"/>
    <xf numFmtId="45" fontId="8" fillId="0" borderId="0" xfId="0" applyNumberFormat="1" applyFont="1"/>
    <xf numFmtId="0" fontId="5" fillId="0" borderId="0" xfId="0" applyFont="1"/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Fill="1"/>
    <xf numFmtId="45" fontId="10" fillId="0" borderId="0" xfId="0" applyNumberFormat="1" applyFont="1"/>
    <xf numFmtId="1" fontId="10" fillId="0" borderId="0" xfId="0" applyNumberFormat="1" applyFont="1" applyFill="1"/>
    <xf numFmtId="2" fontId="11" fillId="0" borderId="0" xfId="0" applyNumberFormat="1" applyFont="1"/>
    <xf numFmtId="45" fontId="11" fillId="0" borderId="0" xfId="0" applyNumberFormat="1" applyFont="1"/>
    <xf numFmtId="45" fontId="4" fillId="0" borderId="0" xfId="0" applyNumberFormat="1" applyFont="1" applyFill="1"/>
    <xf numFmtId="164" fontId="1" fillId="0" borderId="0" xfId="0" applyNumberFormat="1" applyFont="1"/>
    <xf numFmtId="166" fontId="0" fillId="0" borderId="0" xfId="0" applyNumberFormat="1"/>
    <xf numFmtId="45" fontId="0" fillId="0" borderId="0" xfId="0" applyNumberFormat="1" applyBorder="1"/>
    <xf numFmtId="166" fontId="0" fillId="0" borderId="0" xfId="0" applyNumberFormat="1" applyAlignment="1">
      <alignment horizontal="center"/>
    </xf>
    <xf numFmtId="166" fontId="0" fillId="0" borderId="0" xfId="0" applyNumberFormat="1" applyAlignment="1">
      <alignment horizontal="right"/>
    </xf>
  </cellXfs>
  <cellStyles count="1">
    <cellStyle name="Normal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andicap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%202016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edicted times"/>
      <sheetName val="Sheet2"/>
    </sheetNames>
    <sheetDataSet>
      <sheetData sheetId="0">
        <row r="7">
          <cell r="I7">
            <v>121.03175829475148</v>
          </cell>
          <cell r="K7" t="str">
            <v>Adam Neale</v>
          </cell>
          <cell r="L7" t="str">
            <v>*</v>
          </cell>
          <cell r="M7"/>
          <cell r="N7"/>
        </row>
        <row r="8">
          <cell r="I8">
            <v>140.16641207824148</v>
          </cell>
          <cell r="K8" t="str">
            <v>Alan Turner</v>
          </cell>
        </row>
        <row r="9">
          <cell r="I9">
            <v>121.72461758004509</v>
          </cell>
          <cell r="K9" t="str">
            <v>Allan McCormick</v>
          </cell>
        </row>
        <row r="10">
          <cell r="I10">
            <v>156.0837945786667</v>
          </cell>
          <cell r="K10" t="str">
            <v>Amanda Bradbury</v>
          </cell>
        </row>
        <row r="11">
          <cell r="I11">
            <v>142.2617049373001</v>
          </cell>
          <cell r="K11" t="str">
            <v>Andrew Dodd</v>
          </cell>
        </row>
        <row r="12">
          <cell r="I12">
            <v>109.88387147524881</v>
          </cell>
          <cell r="K12" t="str">
            <v>Andrew Whittingham</v>
          </cell>
        </row>
        <row r="13">
          <cell r="I13">
            <v>130.9650953642068</v>
          </cell>
          <cell r="K13" t="str">
            <v>Andy Watts</v>
          </cell>
        </row>
        <row r="14">
          <cell r="I14">
            <v>147.19202493234448</v>
          </cell>
          <cell r="K14" t="str">
            <v>Angela McCarthy</v>
          </cell>
        </row>
        <row r="15">
          <cell r="K15" t="str">
            <v>Aron Myers</v>
          </cell>
        </row>
        <row r="16">
          <cell r="I16">
            <v>110.05671382237236</v>
          </cell>
          <cell r="K16" t="str">
            <v>Barry Archbold</v>
          </cell>
        </row>
        <row r="17">
          <cell r="I17">
            <v>190.88055662845559</v>
          </cell>
          <cell r="K17" t="str">
            <v>Belinda Carp</v>
          </cell>
        </row>
        <row r="18">
          <cell r="I18">
            <v>134.15008888201942</v>
          </cell>
          <cell r="K18" t="str">
            <v>Bernard McCarron</v>
          </cell>
        </row>
        <row r="19">
          <cell r="I19">
            <v>150.24628207510798</v>
          </cell>
          <cell r="K19" t="str">
            <v>Carolyn Hirons</v>
          </cell>
        </row>
        <row r="20">
          <cell r="I20">
            <v>150.87730888299788</v>
          </cell>
          <cell r="K20" t="str">
            <v>Catriona Marshall</v>
          </cell>
        </row>
        <row r="21">
          <cell r="I21">
            <v>144.88921956619083</v>
          </cell>
          <cell r="K21" t="str">
            <v>Chris Cannon</v>
          </cell>
        </row>
        <row r="22">
          <cell r="K22" t="str">
            <v>Christopher Grime</v>
          </cell>
        </row>
        <row r="23">
          <cell r="K23" t="str">
            <v>Claire McCluskey</v>
          </cell>
        </row>
        <row r="24">
          <cell r="I24">
            <v>155.2637470874779</v>
          </cell>
          <cell r="K24" t="str">
            <v>Clare Hawkes</v>
          </cell>
        </row>
        <row r="25">
          <cell r="I25">
            <v>138.31690239954648</v>
          </cell>
          <cell r="K25" t="str">
            <v>Craig Hunt</v>
          </cell>
        </row>
        <row r="26">
          <cell r="I26">
            <v>102.74656482035121</v>
          </cell>
          <cell r="K26" t="str">
            <v>Damian Nicholls</v>
          </cell>
        </row>
        <row r="27">
          <cell r="K27" t="str">
            <v>Daniel Cronquist</v>
          </cell>
        </row>
        <row r="28">
          <cell r="K28" t="str">
            <v>Dave Wheable</v>
          </cell>
        </row>
        <row r="29">
          <cell r="I29">
            <v>132.27320786388017</v>
          </cell>
          <cell r="K29" t="str">
            <v>Diane Bygrave</v>
          </cell>
        </row>
        <row r="30">
          <cell r="I30">
            <v>125.55487624469342</v>
          </cell>
          <cell r="K30" t="str">
            <v>Diane McVey</v>
          </cell>
        </row>
        <row r="31">
          <cell r="I31">
            <v>175.64815109068817</v>
          </cell>
          <cell r="K31" t="str">
            <v>Don Bullough</v>
          </cell>
        </row>
        <row r="32">
          <cell r="I32">
            <v>167.88714437470941</v>
          </cell>
          <cell r="K32" t="str">
            <v>Elspeth Gibson</v>
          </cell>
        </row>
        <row r="33">
          <cell r="K33" t="str">
            <v>Emma Lucas</v>
          </cell>
        </row>
        <row r="34">
          <cell r="I34">
            <v>150.815539786675</v>
          </cell>
          <cell r="K34" t="str">
            <v>Gail Hill</v>
          </cell>
        </row>
        <row r="35">
          <cell r="I35">
            <v>137.86251054108726</v>
          </cell>
          <cell r="K35" t="str">
            <v>Gareth Trimble</v>
          </cell>
        </row>
        <row r="36">
          <cell r="K36" t="str">
            <v>Gavin Mendham</v>
          </cell>
        </row>
        <row r="37">
          <cell r="I37">
            <v>146.82922486187536</v>
          </cell>
          <cell r="K37" t="str">
            <v>Geoff Gilbert</v>
          </cell>
        </row>
        <row r="38">
          <cell r="I38">
            <v>116.42588225846606</v>
          </cell>
          <cell r="K38" t="str">
            <v>Graham MacNeil</v>
          </cell>
        </row>
        <row r="39">
          <cell r="K39" t="str">
            <v>Graham Screawn</v>
          </cell>
        </row>
        <row r="40">
          <cell r="K40" t="str">
            <v>Graham Taylor</v>
          </cell>
        </row>
        <row r="41">
          <cell r="I41">
            <v>143.78253553649159</v>
          </cell>
          <cell r="K41" t="str">
            <v>Huma Rahman</v>
          </cell>
        </row>
        <row r="42">
          <cell r="I42">
            <v>157.20832268907384</v>
          </cell>
          <cell r="K42" t="str">
            <v>Ian Ashcroft</v>
          </cell>
        </row>
        <row r="44">
          <cell r="K44" t="str">
            <v>James Eyre</v>
          </cell>
        </row>
        <row r="45">
          <cell r="I45">
            <v>139.90069911906403</v>
          </cell>
          <cell r="K45" t="str">
            <v>James Gowin</v>
          </cell>
        </row>
        <row r="46">
          <cell r="K46" t="str">
            <v>Jamie Smith</v>
          </cell>
        </row>
        <row r="47">
          <cell r="I47">
            <v>161.29028027433549</v>
          </cell>
          <cell r="K47" t="str">
            <v>Janet Wyles</v>
          </cell>
        </row>
        <row r="48">
          <cell r="I48">
            <v>132.65319331909396</v>
          </cell>
          <cell r="K48" t="str">
            <v>Janine Ellis</v>
          </cell>
        </row>
        <row r="49">
          <cell r="I49">
            <v>121.91615224781908</v>
          </cell>
          <cell r="K49" t="str">
            <v>Jarrod Homer</v>
          </cell>
        </row>
        <row r="50">
          <cell r="I50">
            <v>120.80197461277417</v>
          </cell>
          <cell r="K50" t="str">
            <v>Jeremy Bygrave</v>
          </cell>
        </row>
        <row r="51">
          <cell r="I51">
            <v>115.49174515917295</v>
          </cell>
          <cell r="K51" t="str">
            <v>Jim Pendrill</v>
          </cell>
        </row>
        <row r="52">
          <cell r="I52">
            <v>146.90168338537714</v>
          </cell>
          <cell r="K52" t="str">
            <v>John Porteous</v>
          </cell>
        </row>
        <row r="53">
          <cell r="K53" t="str">
            <v>Jon Bale</v>
          </cell>
        </row>
        <row r="54">
          <cell r="K54" t="str">
            <v>Jonathan Currie</v>
          </cell>
        </row>
        <row r="55">
          <cell r="I55">
            <v>117.01704471039575</v>
          </cell>
          <cell r="K55" t="str">
            <v>Jonathan Dunkley</v>
          </cell>
        </row>
        <row r="56">
          <cell r="I56">
            <v>147.69638679035023</v>
          </cell>
          <cell r="K56" t="str">
            <v>Jonathan Harper</v>
          </cell>
        </row>
        <row r="57">
          <cell r="K57" t="str">
            <v>Judith Davidson</v>
          </cell>
        </row>
        <row r="58">
          <cell r="I58">
            <v>168.4879672566189</v>
          </cell>
          <cell r="K58" t="str">
            <v>Julie Lucas</v>
          </cell>
        </row>
        <row r="59">
          <cell r="K59" t="str">
            <v>Kate Sutton</v>
          </cell>
        </row>
        <row r="60">
          <cell r="I60">
            <v>132.11679015257567</v>
          </cell>
          <cell r="K60" t="str">
            <v>Katy Green</v>
          </cell>
        </row>
        <row r="61">
          <cell r="K61" t="str">
            <v>Laura Reynolds</v>
          </cell>
        </row>
        <row r="62">
          <cell r="I62">
            <v>158.58366364059614</v>
          </cell>
          <cell r="K62" t="str">
            <v>Leanne Rutter</v>
          </cell>
        </row>
        <row r="63">
          <cell r="I63">
            <v>134.15008888201942</v>
          </cell>
          <cell r="K63" t="str">
            <v>Louisa Harrison</v>
          </cell>
        </row>
        <row r="64">
          <cell r="K64" t="str">
            <v>Malcolm Fowler</v>
          </cell>
        </row>
        <row r="65">
          <cell r="I65">
            <v>124.92593877524192</v>
          </cell>
          <cell r="K65" t="str">
            <v>Mark Bale</v>
          </cell>
        </row>
        <row r="66">
          <cell r="I66">
            <v>214.82220876152368</v>
          </cell>
          <cell r="K66" t="str">
            <v>Martin Wheeldon</v>
          </cell>
        </row>
        <row r="67">
          <cell r="I67">
            <v>124.44450055058363</v>
          </cell>
          <cell r="K67" t="str">
            <v>Matt Taylor</v>
          </cell>
        </row>
        <row r="68">
          <cell r="I68">
            <v>130.8963669868844</v>
          </cell>
          <cell r="K68" t="str">
            <v>Mick Fairs</v>
          </cell>
        </row>
        <row r="69">
          <cell r="I69">
            <v>117.11264210826226</v>
          </cell>
          <cell r="K69" t="str">
            <v>Mike Hill</v>
          </cell>
        </row>
        <row r="70">
          <cell r="K70" t="str">
            <v>Nick Bishop</v>
          </cell>
        </row>
        <row r="71">
          <cell r="I71">
            <v>119.60053690386665</v>
          </cell>
          <cell r="K71" t="str">
            <v>Nick Jackson</v>
          </cell>
        </row>
        <row r="72">
          <cell r="I72">
            <v>143.12457558676149</v>
          </cell>
          <cell r="K72" t="str">
            <v>Nicky Mowat</v>
          </cell>
        </row>
        <row r="73">
          <cell r="I73">
            <v>175.66215747167843</v>
          </cell>
          <cell r="K73" t="str">
            <v>Nina Birch</v>
          </cell>
        </row>
        <row r="74">
          <cell r="K74" t="str">
            <v>Owen Ashcroft</v>
          </cell>
        </row>
        <row r="75">
          <cell r="I75">
            <v>148.49693315027392</v>
          </cell>
          <cell r="K75" t="str">
            <v>Patrick Grannan</v>
          </cell>
        </row>
        <row r="76">
          <cell r="K76" t="str">
            <v>Paul Garnett</v>
          </cell>
        </row>
        <row r="77">
          <cell r="I77">
            <v>131.31718684315118</v>
          </cell>
          <cell r="K77" t="str">
            <v>Paul Norris</v>
          </cell>
        </row>
        <row r="78">
          <cell r="I78">
            <v>131.04835272289759</v>
          </cell>
          <cell r="K78" t="str">
            <v>Pete Stock</v>
          </cell>
        </row>
        <row r="79">
          <cell r="K79" t="str">
            <v>Peter Bream</v>
          </cell>
        </row>
        <row r="80">
          <cell r="I80">
            <v>104.20411126133496</v>
          </cell>
          <cell r="K80" t="str">
            <v>Peter Speake</v>
          </cell>
        </row>
        <row r="81">
          <cell r="I81">
            <v>167.38297630118194</v>
          </cell>
          <cell r="K81" t="str">
            <v>Peter Watson</v>
          </cell>
        </row>
        <row r="82">
          <cell r="K82" t="str">
            <v>Phil Matthews</v>
          </cell>
        </row>
        <row r="83">
          <cell r="K83" t="str">
            <v>Phil Smith</v>
          </cell>
        </row>
        <row r="84">
          <cell r="K84" t="str">
            <v>Qes Hussain</v>
          </cell>
        </row>
        <row r="85">
          <cell r="I85">
            <v>156.98816235306759</v>
          </cell>
          <cell r="K85" t="str">
            <v>Rachel Peers</v>
          </cell>
        </row>
        <row r="86">
          <cell r="K86" t="str">
            <v>Richard Hirons</v>
          </cell>
        </row>
        <row r="87">
          <cell r="I87">
            <v>134.10262388996671</v>
          </cell>
          <cell r="K87" t="str">
            <v>Richard Lawson</v>
          </cell>
        </row>
        <row r="88">
          <cell r="I88">
            <v>107.41198571582204</v>
          </cell>
          <cell r="K88" t="str">
            <v>Rob Downs</v>
          </cell>
        </row>
        <row r="89">
          <cell r="K89" t="str">
            <v>Rob Gilbert</v>
          </cell>
        </row>
        <row r="90">
          <cell r="K90" t="str">
            <v>Robert Wilson</v>
          </cell>
        </row>
        <row r="91">
          <cell r="K91" t="str">
            <v>Rod Coombs</v>
          </cell>
        </row>
        <row r="92">
          <cell r="I92">
            <v>171.74355729384087</v>
          </cell>
          <cell r="K92" t="str">
            <v>Roy Pownall</v>
          </cell>
        </row>
        <row r="93">
          <cell r="I93">
            <v>142.25766253994158</v>
          </cell>
          <cell r="K93" t="str">
            <v>Sally Gilliver</v>
          </cell>
        </row>
        <row r="94">
          <cell r="I94">
            <v>144.84747886135489</v>
          </cell>
          <cell r="K94" t="str">
            <v>Sally Price</v>
          </cell>
        </row>
        <row r="95">
          <cell r="I95">
            <v>190.66802973015828</v>
          </cell>
          <cell r="K95" t="str">
            <v>Sarah Miles</v>
          </cell>
        </row>
        <row r="96">
          <cell r="K96" t="str">
            <v>Sarah Waite</v>
          </cell>
        </row>
        <row r="97">
          <cell r="I97">
            <v>122.12296046721369</v>
          </cell>
          <cell r="K97" t="str">
            <v>Sharon Johnstone</v>
          </cell>
        </row>
        <row r="98">
          <cell r="I98">
            <v>154.33963431334718</v>
          </cell>
          <cell r="K98" t="str">
            <v>Sharon Jones</v>
          </cell>
        </row>
        <row r="99">
          <cell r="I99">
            <v>170.03973437618862</v>
          </cell>
          <cell r="K99" t="str">
            <v>Simon Fenton</v>
          </cell>
        </row>
        <row r="100">
          <cell r="I100">
            <v>164.22725853362167</v>
          </cell>
          <cell r="K100" t="str">
            <v>Soraya Mason</v>
          </cell>
        </row>
        <row r="101">
          <cell r="K101" t="str">
            <v>Stefanie Sperring</v>
          </cell>
        </row>
        <row r="102">
          <cell r="I102">
            <v>182.7620215415576</v>
          </cell>
          <cell r="K102" t="str">
            <v>Stephen Feber</v>
          </cell>
        </row>
        <row r="103">
          <cell r="I103">
            <v>125.91442629419305</v>
          </cell>
          <cell r="K103" t="str">
            <v>Steve Bunker</v>
          </cell>
        </row>
        <row r="104">
          <cell r="K104" t="str">
            <v>Steve Dempsey</v>
          </cell>
        </row>
        <row r="105">
          <cell r="I105">
            <v>148.41100556634382</v>
          </cell>
          <cell r="K105" t="str">
            <v>Steve Russell</v>
          </cell>
        </row>
        <row r="106">
          <cell r="I106">
            <v>155.36959516962577</v>
          </cell>
          <cell r="K106" t="str">
            <v>Sue Strang</v>
          </cell>
        </row>
        <row r="107">
          <cell r="K107" t="str">
            <v>Thomas Peers</v>
          </cell>
        </row>
        <row r="108">
          <cell r="K108" t="str">
            <v>Tim Natrajan</v>
          </cell>
        </row>
        <row r="109">
          <cell r="I109">
            <v>117.13064066326024</v>
          </cell>
          <cell r="K109" t="str">
            <v>Tom McGaff</v>
          </cell>
        </row>
        <row r="110">
          <cell r="I110">
            <v>137.75046147559888</v>
          </cell>
          <cell r="K110" t="str">
            <v>Tony Hulme</v>
          </cell>
        </row>
        <row r="111">
          <cell r="I111">
            <v>188.89482104149397</v>
          </cell>
          <cell r="K111" t="str">
            <v>Trevor Faulkner</v>
          </cell>
        </row>
        <row r="112">
          <cell r="K112" t="str">
            <v>Trevor Morris</v>
          </cell>
        </row>
        <row r="113">
          <cell r="K113" t="str">
            <v>Vicky Jackson-Nocker</v>
          </cell>
        </row>
        <row r="114">
          <cell r="K114" t="str">
            <v>Vicky McKinnon</v>
          </cell>
        </row>
        <row r="115">
          <cell r="K115" t="str">
            <v>Zoe Eyre</v>
          </cell>
        </row>
        <row r="116">
          <cell r="I116">
            <v>129.82981351752832</v>
          </cell>
          <cell r="K116" t="str">
            <v>Tim Billington</v>
          </cell>
        </row>
        <row r="117">
          <cell r="K117">
            <v>0</v>
          </cell>
        </row>
        <row r="118">
          <cell r="I118">
            <v>142.66356976846913</v>
          </cell>
          <cell r="K118" t="str">
            <v>Amy Longmore</v>
          </cell>
        </row>
        <row r="119">
          <cell r="K119" t="e">
            <v>#REF!</v>
          </cell>
        </row>
        <row r="120">
          <cell r="K120">
            <v>0</v>
          </cell>
        </row>
        <row r="121">
          <cell r="K121" t="str">
            <v>James Grannan</v>
          </cell>
        </row>
        <row r="122">
          <cell r="I122">
            <v>160.43323401749893</v>
          </cell>
          <cell r="K122" t="str">
            <v>Rob Dunkley</v>
          </cell>
        </row>
        <row r="123">
          <cell r="K123" t="str">
            <v>Becky Ellis</v>
          </cell>
        </row>
        <row r="124">
          <cell r="K124" t="str">
            <v>Bradley Murphy</v>
          </cell>
        </row>
        <row r="125">
          <cell r="K125" t="str">
            <v>Stuart Parrott</v>
          </cell>
        </row>
        <row r="126">
          <cell r="I126">
            <v>133.45959892287692</v>
          </cell>
          <cell r="K126" t="str">
            <v>Christian Hook</v>
          </cell>
        </row>
        <row r="127">
          <cell r="I127">
            <v>118.84057702330783</v>
          </cell>
          <cell r="K127" t="str">
            <v>Brian McCoubrey</v>
          </cell>
        </row>
        <row r="128">
          <cell r="I128">
            <v>109.87430711614694</v>
          </cell>
          <cell r="K128" t="str">
            <v>Jon Cheshire</v>
          </cell>
        </row>
        <row r="129">
          <cell r="K129" t="str">
            <v>Paul Hawkins</v>
          </cell>
        </row>
        <row r="130">
          <cell r="K130" t="str">
            <v>Richard Pegram</v>
          </cell>
        </row>
        <row r="131">
          <cell r="K131" t="str">
            <v>deanna Grace</v>
          </cell>
        </row>
        <row r="132">
          <cell r="I132">
            <v>152.58454849233641</v>
          </cell>
          <cell r="K132" t="str">
            <v>Colin Walton</v>
          </cell>
        </row>
        <row r="133">
          <cell r="I133" t="e">
            <v>#NUM!</v>
          </cell>
          <cell r="K133" t="str">
            <v>Mathew Turner</v>
          </cell>
        </row>
        <row r="134">
          <cell r="I134" t="e">
            <v>#NUM!</v>
          </cell>
          <cell r="K134" t="str">
            <v>Athenias Hill</v>
          </cell>
        </row>
        <row r="135">
          <cell r="I135">
            <v>116.56141297753034</v>
          </cell>
          <cell r="K135" t="str">
            <v>Vinny Booth</v>
          </cell>
        </row>
        <row r="136">
          <cell r="I136">
            <v>120.08786530479583</v>
          </cell>
          <cell r="K136" t="str">
            <v>Ivan Vukomanovic</v>
          </cell>
        </row>
        <row r="137">
          <cell r="I137">
            <v>144.68490297175097</v>
          </cell>
          <cell r="K137" t="str">
            <v>Mark Crossland</v>
          </cell>
        </row>
        <row r="138">
          <cell r="I138">
            <v>122.9762315354598</v>
          </cell>
          <cell r="K138" t="str">
            <v>James MacDonald</v>
          </cell>
        </row>
        <row r="139">
          <cell r="I139">
            <v>117.55648366454766</v>
          </cell>
          <cell r="K139" t="str">
            <v>Stuart Parrott</v>
          </cell>
        </row>
        <row r="140">
          <cell r="I140">
            <v>145.15297256234626</v>
          </cell>
          <cell r="K140" t="str">
            <v>Ginny Coates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e times"/>
      <sheetName val="benchmark"/>
      <sheetName val="score May"/>
      <sheetName val="moving May"/>
      <sheetName val="compare last moving"/>
      <sheetName val="adjusted moving"/>
      <sheetName val="Sheet3"/>
      <sheetName val="Sheet1"/>
      <sheetName val="alphabetical"/>
      <sheetName val="Sheet5"/>
      <sheetName val="year on year"/>
      <sheetName val="Sheet2"/>
      <sheetName val="Summer Handicap"/>
      <sheetName val="Sally"/>
    </sheetNames>
    <sheetDataSet>
      <sheetData sheetId="0">
        <row r="116">
          <cell r="W116">
            <v>4.7708333333333332E-2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id="1" name="Table1" displayName="Table1" ref="A5:T79" totalsRowShown="0" tableBorderDxfId="41">
  <autoFilter ref="A5:T79"/>
  <sortState ref="A6:T79">
    <sortCondition ref="J5:J79"/>
  </sortState>
  <tableColumns count="20">
    <tableColumn id="1" name="NAME" dataDxfId="40"/>
    <tableColumn id="2" name="LYME PARK" dataDxfId="39"/>
    <tableColumn id="3" name="TIME" dataDxfId="38"/>
    <tableColumn id="4" name="PARKRUN 2" dataDxfId="37"/>
    <tableColumn id="5" name="TIME2" dataDxfId="36"/>
    <tableColumn id="6" name="PARKRUN 3" dataDxfId="35"/>
    <tableColumn id="7" name="TIME3" dataDxfId="34"/>
    <tableColumn id="8" name="PARKRUN 4" dataDxfId="33"/>
    <tableColumn id="9" name="TIME4" dataDxfId="32"/>
    <tableColumn id="10" name="TOTAL 4 QUAL" dataDxfId="31">
      <calculatedColumnFormula>C6+E6+G6+I6</calculatedColumnFormula>
    </tableColumn>
    <tableColumn id="11" name="TOTAL POINTS FOR 4 QUAL" dataDxfId="30"/>
    <tableColumn id="12" name="NAME5" dataDxfId="29"/>
    <tableColumn id="13" name="PARKRUN 5" dataDxfId="28"/>
    <tableColumn id="14" name="PARKRUN 6" dataDxfId="27"/>
    <tableColumn id="15" name="PARKRUN 7" dataDxfId="26"/>
    <tableColumn id="16" name="PARKRUN 8" dataDxfId="25"/>
    <tableColumn id="17" name="EXTRA POINTS (5-8)" dataDxfId="24"/>
    <tableColumn id="18" name="PARKRUN 9" dataDxfId="23"/>
    <tableColumn id="19" name="EXTRA 2 POINTS" dataDxfId="22"/>
    <tableColumn id="20" name="TOTAL POINTS" dataDxfId="21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5:T79" totalsRowShown="0" tableBorderDxfId="20">
  <autoFilter ref="A5:T79"/>
  <sortState ref="A6:T79">
    <sortCondition ref="J5:J79"/>
  </sortState>
  <tableColumns count="20">
    <tableColumn id="1" name="NAME" dataDxfId="19"/>
    <tableColumn id="2" name="LYME PARK" dataDxfId="18"/>
    <tableColumn id="3" name="TIME" dataDxfId="17"/>
    <tableColumn id="4" name="PARKRUN 2" dataDxfId="16"/>
    <tableColumn id="5" name="TIME2" dataDxfId="15"/>
    <tableColumn id="6" name="PARKRUN 3" dataDxfId="14"/>
    <tableColumn id="7" name="TIME3" dataDxfId="13"/>
    <tableColumn id="8" name="PARKRUN 4" dataDxfId="12"/>
    <tableColumn id="9" name="TIME4" dataDxfId="11"/>
    <tableColumn id="10" name="TOTAL 4 QUAL" dataDxfId="10">
      <calculatedColumnFormula>C6+E6+G6+I6</calculatedColumnFormula>
    </tableColumn>
    <tableColumn id="11" name="TOTAL POINTS FOR 4 QUAL" dataDxfId="9"/>
    <tableColumn id="12" name="NAME5" dataDxfId="8"/>
    <tableColumn id="13" name="PARKRUN 5" dataDxfId="7"/>
    <tableColumn id="14" name="PARKRUN 6" dataDxfId="6"/>
    <tableColumn id="15" name="PARKRUN 7" dataDxfId="5"/>
    <tableColumn id="16" name="PARKRUN 8" dataDxfId="4"/>
    <tableColumn id="17" name="EXTRA POINTS (5-8)" dataDxfId="3"/>
    <tableColumn id="18" name="PARKRUN 9" dataDxfId="2"/>
    <tableColumn id="19" name="EXTRA 2 POINTS" dataDxfId="1"/>
    <tableColumn id="20" name="TOTAL POINTS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0"/>
  <sheetViews>
    <sheetView zoomScaleNormal="100" workbookViewId="0">
      <pane xSplit="2" ySplit="1" topLeftCell="C5" activePane="bottomRight" state="frozen"/>
      <selection pane="topRight" activeCell="C1" sqref="C1"/>
      <selection pane="bottomLeft" activeCell="A2" sqref="A2"/>
      <selection pane="bottomRight" activeCell="C1" sqref="C1:F1"/>
    </sheetView>
  </sheetViews>
  <sheetFormatPr defaultRowHeight="14.4" x14ac:dyDescent="0.3"/>
  <cols>
    <col min="1" max="1" width="16.6640625" style="72" customWidth="1"/>
    <col min="2" max="2" width="16.21875" style="72" customWidth="1"/>
    <col min="3" max="5" width="9.6640625" style="72" customWidth="1"/>
    <col min="6" max="6" width="8" style="72" customWidth="1"/>
    <col min="7" max="16384" width="8.88671875" style="72"/>
  </cols>
  <sheetData>
    <row r="1" spans="2:6" x14ac:dyDescent="0.3">
      <c r="B1" s="74"/>
      <c r="C1" s="75" t="s">
        <v>649</v>
      </c>
      <c r="D1" s="75" t="s">
        <v>648</v>
      </c>
      <c r="E1" s="75" t="s">
        <v>647</v>
      </c>
      <c r="F1" s="75" t="s">
        <v>646</v>
      </c>
    </row>
    <row r="5" spans="2:6" x14ac:dyDescent="0.3">
      <c r="B5" s="72" t="s">
        <v>24</v>
      </c>
      <c r="C5" s="72" t="s">
        <v>536</v>
      </c>
      <c r="D5" s="72" t="s">
        <v>536</v>
      </c>
      <c r="E5" s="72">
        <v>1.1918119787717967</v>
      </c>
      <c r="F5" s="72">
        <v>1.1350777934936351</v>
      </c>
    </row>
    <row r="6" spans="2:6" x14ac:dyDescent="0.3">
      <c r="B6" s="72" t="s">
        <v>94</v>
      </c>
      <c r="C6" s="72" t="s">
        <v>536</v>
      </c>
      <c r="D6" s="72" t="s">
        <v>536</v>
      </c>
      <c r="E6" s="72" t="s">
        <v>536</v>
      </c>
      <c r="F6" s="72">
        <v>0.99441340782122911</v>
      </c>
    </row>
    <row r="7" spans="2:6" x14ac:dyDescent="0.3">
      <c r="B7" s="72" t="s">
        <v>36</v>
      </c>
      <c r="C7" s="72" t="s">
        <v>536</v>
      </c>
      <c r="D7" s="72" t="s">
        <v>536</v>
      </c>
      <c r="E7" s="72" t="s">
        <v>536</v>
      </c>
      <c r="F7" s="72">
        <v>1</v>
      </c>
    </row>
    <row r="8" spans="2:6" x14ac:dyDescent="0.3">
      <c r="B8" s="72" t="s">
        <v>32</v>
      </c>
      <c r="C8" s="72" t="s">
        <v>536</v>
      </c>
      <c r="D8" s="72" t="s">
        <v>536</v>
      </c>
      <c r="E8" s="72" t="s">
        <v>536</v>
      </c>
      <c r="F8" s="72">
        <v>1.0185029436501263</v>
      </c>
    </row>
    <row r="9" spans="2:6" x14ac:dyDescent="0.3">
      <c r="B9" s="72" t="s">
        <v>116</v>
      </c>
      <c r="C9" s="72" t="s">
        <v>536</v>
      </c>
      <c r="D9" s="72" t="s">
        <v>536</v>
      </c>
      <c r="E9" s="72" t="s">
        <v>536</v>
      </c>
      <c r="F9" s="72">
        <v>1.0549132947976878</v>
      </c>
    </row>
    <row r="10" spans="2:6" x14ac:dyDescent="0.3">
      <c r="B10" s="72" t="s">
        <v>95</v>
      </c>
      <c r="C10" s="72" t="s">
        <v>536</v>
      </c>
      <c r="D10" s="72" t="s">
        <v>536</v>
      </c>
      <c r="E10" s="72" t="s">
        <v>536</v>
      </c>
      <c r="F10" s="72">
        <v>1.056721056721057</v>
      </c>
    </row>
    <row r="11" spans="2:6" x14ac:dyDescent="0.3">
      <c r="B11" s="72" t="s">
        <v>27</v>
      </c>
      <c r="C11" s="72" t="s">
        <v>536</v>
      </c>
      <c r="D11" s="72" t="s">
        <v>536</v>
      </c>
      <c r="E11" s="72" t="s">
        <v>536</v>
      </c>
      <c r="F11" s="72">
        <v>1.0786259541984733</v>
      </c>
    </row>
    <row r="12" spans="2:6" x14ac:dyDescent="0.3">
      <c r="B12" s="72" t="s">
        <v>448</v>
      </c>
      <c r="C12" s="72" t="s">
        <v>536</v>
      </c>
      <c r="D12" s="72" t="s">
        <v>536</v>
      </c>
      <c r="E12" s="72" t="s">
        <v>536</v>
      </c>
      <c r="F12" s="72">
        <v>1.0806065442936952</v>
      </c>
    </row>
    <row r="13" spans="2:6" x14ac:dyDescent="0.3">
      <c r="B13" s="72" t="s">
        <v>39</v>
      </c>
      <c r="C13" s="72" t="s">
        <v>536</v>
      </c>
      <c r="D13" s="72" t="s">
        <v>536</v>
      </c>
      <c r="E13" s="72" t="s">
        <v>536</v>
      </c>
      <c r="F13" s="72">
        <v>1.093959731543624</v>
      </c>
    </row>
    <row r="14" spans="2:6" x14ac:dyDescent="0.3">
      <c r="B14" s="72" t="s">
        <v>86</v>
      </c>
      <c r="C14" s="72" t="s">
        <v>536</v>
      </c>
      <c r="D14" s="72" t="s">
        <v>536</v>
      </c>
      <c r="E14" s="72" t="s">
        <v>536</v>
      </c>
      <c r="F14" s="72">
        <v>1.0960665658093796</v>
      </c>
    </row>
    <row r="15" spans="2:6" x14ac:dyDescent="0.3">
      <c r="B15" s="72" t="s">
        <v>158</v>
      </c>
      <c r="C15" s="72" t="s">
        <v>536</v>
      </c>
      <c r="D15" s="72" t="s">
        <v>536</v>
      </c>
      <c r="E15" s="72" t="s">
        <v>536</v>
      </c>
      <c r="F15" s="72">
        <v>1.1197537772803581</v>
      </c>
    </row>
    <row r="16" spans="2:6" x14ac:dyDescent="0.3">
      <c r="B16" s="72" t="s">
        <v>31</v>
      </c>
      <c r="C16" s="72" t="s">
        <v>536</v>
      </c>
      <c r="D16" s="72" t="s">
        <v>536</v>
      </c>
      <c r="E16" s="72" t="s">
        <v>536</v>
      </c>
      <c r="F16" s="72">
        <v>1.160726294552791</v>
      </c>
    </row>
    <row r="17" spans="2:6" x14ac:dyDescent="0.3">
      <c r="B17" s="72" t="s">
        <v>644</v>
      </c>
      <c r="C17" s="72" t="s">
        <v>536</v>
      </c>
      <c r="D17" s="72" t="s">
        <v>536</v>
      </c>
      <c r="E17" s="72" t="s">
        <v>536</v>
      </c>
      <c r="F17" s="72" t="s">
        <v>536</v>
      </c>
    </row>
    <row r="18" spans="2:6" x14ac:dyDescent="0.3">
      <c r="B18" s="72" t="s">
        <v>368</v>
      </c>
      <c r="C18" s="72" t="s">
        <v>536</v>
      </c>
      <c r="D18" s="72" t="s">
        <v>536</v>
      </c>
      <c r="E18" s="72" t="s">
        <v>536</v>
      </c>
      <c r="F18" s="72" t="s">
        <v>536</v>
      </c>
    </row>
    <row r="19" spans="2:6" x14ac:dyDescent="0.3">
      <c r="B19" s="72" t="s">
        <v>143</v>
      </c>
      <c r="C19" s="72" t="s">
        <v>536</v>
      </c>
      <c r="D19" s="72" t="s">
        <v>536</v>
      </c>
      <c r="E19" s="72" t="s">
        <v>536</v>
      </c>
      <c r="F19" s="72" t="s">
        <v>536</v>
      </c>
    </row>
    <row r="20" spans="2:6" x14ac:dyDescent="0.3">
      <c r="B20" s="72" t="s">
        <v>384</v>
      </c>
      <c r="C20" s="72" t="s">
        <v>536</v>
      </c>
      <c r="D20" s="72" t="s">
        <v>536</v>
      </c>
      <c r="E20" s="72" t="s">
        <v>536</v>
      </c>
      <c r="F20" s="72" t="s">
        <v>536</v>
      </c>
    </row>
    <row r="21" spans="2:6" x14ac:dyDescent="0.3">
      <c r="B21" s="72" t="s">
        <v>68</v>
      </c>
      <c r="C21" s="72" t="s">
        <v>536</v>
      </c>
      <c r="D21" s="72" t="s">
        <v>536</v>
      </c>
      <c r="E21" s="72" t="s">
        <v>536</v>
      </c>
      <c r="F21" s="72" t="s">
        <v>536</v>
      </c>
    </row>
    <row r="22" spans="2:6" x14ac:dyDescent="0.3">
      <c r="B22" s="72" t="s">
        <v>137</v>
      </c>
      <c r="C22" s="72" t="s">
        <v>536</v>
      </c>
      <c r="D22" s="72" t="s">
        <v>536</v>
      </c>
      <c r="E22" s="72" t="s">
        <v>536</v>
      </c>
      <c r="F22" s="72" t="s">
        <v>536</v>
      </c>
    </row>
    <row r="23" spans="2:6" x14ac:dyDescent="0.3">
      <c r="B23" s="72" t="s">
        <v>103</v>
      </c>
      <c r="C23" s="72" t="s">
        <v>536</v>
      </c>
      <c r="D23" s="72" t="s">
        <v>536</v>
      </c>
      <c r="E23" s="72" t="s">
        <v>536</v>
      </c>
      <c r="F23" s="72" t="s">
        <v>536</v>
      </c>
    </row>
    <row r="24" spans="2:6" x14ac:dyDescent="0.3">
      <c r="B24" s="72" t="s">
        <v>123</v>
      </c>
      <c r="C24" s="72" t="s">
        <v>536</v>
      </c>
      <c r="D24" s="72" t="s">
        <v>536</v>
      </c>
      <c r="E24" s="72" t="s">
        <v>536</v>
      </c>
      <c r="F24" s="72" t="s">
        <v>536</v>
      </c>
    </row>
    <row r="25" spans="2:6" x14ac:dyDescent="0.3">
      <c r="B25" s="72" t="s">
        <v>87</v>
      </c>
      <c r="C25" s="72" t="s">
        <v>536</v>
      </c>
      <c r="D25" s="72" t="s">
        <v>536</v>
      </c>
      <c r="E25" s="72" t="s">
        <v>536</v>
      </c>
      <c r="F25" s="72" t="s">
        <v>536</v>
      </c>
    </row>
    <row r="26" spans="2:6" x14ac:dyDescent="0.3">
      <c r="B26" s="72" t="s">
        <v>28</v>
      </c>
      <c r="C26" s="72" t="s">
        <v>536</v>
      </c>
      <c r="D26" s="72" t="s">
        <v>536</v>
      </c>
      <c r="E26" s="72" t="s">
        <v>536</v>
      </c>
      <c r="F26" s="72" t="s">
        <v>536</v>
      </c>
    </row>
    <row r="27" spans="2:6" x14ac:dyDescent="0.3">
      <c r="B27" s="72" t="s">
        <v>84</v>
      </c>
      <c r="C27" s="72" t="s">
        <v>536</v>
      </c>
      <c r="D27" s="72" t="s">
        <v>536</v>
      </c>
      <c r="E27" s="72" t="s">
        <v>536</v>
      </c>
      <c r="F27" s="72" t="s">
        <v>536</v>
      </c>
    </row>
    <row r="28" spans="2:6" x14ac:dyDescent="0.3">
      <c r="B28" s="72" t="s">
        <v>89</v>
      </c>
      <c r="C28" s="72" t="s">
        <v>536</v>
      </c>
      <c r="D28" s="72" t="s">
        <v>536</v>
      </c>
      <c r="E28" s="72" t="s">
        <v>536</v>
      </c>
      <c r="F28" s="72" t="s">
        <v>536</v>
      </c>
    </row>
    <row r="29" spans="2:6" x14ac:dyDescent="0.3">
      <c r="B29" s="72" t="s">
        <v>73</v>
      </c>
      <c r="C29" s="72" t="s">
        <v>536</v>
      </c>
      <c r="D29" s="72" t="s">
        <v>536</v>
      </c>
      <c r="E29" s="72" t="s">
        <v>536</v>
      </c>
      <c r="F29" s="72" t="s">
        <v>536</v>
      </c>
    </row>
    <row r="30" spans="2:6" x14ac:dyDescent="0.3">
      <c r="B30" s="72" t="s">
        <v>23</v>
      </c>
      <c r="C30" s="72" t="s">
        <v>536</v>
      </c>
      <c r="D30" s="72" t="s">
        <v>536</v>
      </c>
      <c r="E30" s="72" t="s">
        <v>536</v>
      </c>
      <c r="F30" s="72" t="s">
        <v>536</v>
      </c>
    </row>
    <row r="31" spans="2:6" x14ac:dyDescent="0.3">
      <c r="B31" s="72" t="s">
        <v>129</v>
      </c>
      <c r="C31" s="72" t="s">
        <v>536</v>
      </c>
      <c r="D31" s="72" t="s">
        <v>536</v>
      </c>
      <c r="E31" s="72" t="s">
        <v>536</v>
      </c>
      <c r="F31" s="72" t="s">
        <v>536</v>
      </c>
    </row>
    <row r="32" spans="2:6" x14ac:dyDescent="0.3">
      <c r="B32" s="72" t="s">
        <v>135</v>
      </c>
      <c r="C32" s="72" t="s">
        <v>536</v>
      </c>
      <c r="D32" s="72" t="s">
        <v>536</v>
      </c>
      <c r="E32" s="72" t="s">
        <v>536</v>
      </c>
      <c r="F32" s="72" t="s">
        <v>536</v>
      </c>
    </row>
    <row r="33" spans="2:6" x14ac:dyDescent="0.3">
      <c r="B33" s="72" t="s">
        <v>109</v>
      </c>
      <c r="C33" s="72" t="s">
        <v>536</v>
      </c>
      <c r="D33" s="72" t="s">
        <v>536</v>
      </c>
      <c r="E33" s="72" t="s">
        <v>536</v>
      </c>
      <c r="F33" s="72" t="s">
        <v>536</v>
      </c>
    </row>
    <row r="34" spans="2:6" x14ac:dyDescent="0.3">
      <c r="B34" s="72" t="s">
        <v>397</v>
      </c>
      <c r="C34" s="72" t="s">
        <v>536</v>
      </c>
      <c r="D34" s="72" t="s">
        <v>536</v>
      </c>
      <c r="E34" s="72" t="s">
        <v>536</v>
      </c>
      <c r="F34" s="72" t="s">
        <v>536</v>
      </c>
    </row>
    <row r="35" spans="2:6" x14ac:dyDescent="0.3">
      <c r="B35" s="72" t="s">
        <v>81</v>
      </c>
      <c r="C35" s="72" t="s">
        <v>536</v>
      </c>
      <c r="D35" s="72" t="s">
        <v>536</v>
      </c>
      <c r="E35" s="72" t="s">
        <v>536</v>
      </c>
      <c r="F35" s="72" t="s">
        <v>536</v>
      </c>
    </row>
    <row r="36" spans="2:6" x14ac:dyDescent="0.3">
      <c r="B36" s="72" t="s">
        <v>324</v>
      </c>
      <c r="C36" s="72" t="s">
        <v>536</v>
      </c>
      <c r="D36" s="72" t="s">
        <v>536</v>
      </c>
      <c r="E36" s="72" t="s">
        <v>536</v>
      </c>
      <c r="F36" s="72" t="s">
        <v>536</v>
      </c>
    </row>
    <row r="37" spans="2:6" x14ac:dyDescent="0.3">
      <c r="B37" s="72" t="s">
        <v>108</v>
      </c>
      <c r="C37" s="72" t="s">
        <v>536</v>
      </c>
      <c r="D37" s="72" t="s">
        <v>536</v>
      </c>
      <c r="E37" s="72" t="s">
        <v>536</v>
      </c>
      <c r="F37" s="72" t="s">
        <v>536</v>
      </c>
    </row>
    <row r="38" spans="2:6" x14ac:dyDescent="0.3">
      <c r="B38" s="72" t="s">
        <v>557</v>
      </c>
      <c r="C38" s="72" t="s">
        <v>536</v>
      </c>
      <c r="D38" s="72" t="s">
        <v>536</v>
      </c>
      <c r="E38" s="72" t="s">
        <v>536</v>
      </c>
      <c r="F38" s="72" t="s">
        <v>536</v>
      </c>
    </row>
    <row r="39" spans="2:6" x14ac:dyDescent="0.3">
      <c r="B39" s="72" t="s">
        <v>196</v>
      </c>
      <c r="C39" s="72" t="s">
        <v>536</v>
      </c>
      <c r="D39" s="72" t="s">
        <v>536</v>
      </c>
      <c r="E39" s="72" t="s">
        <v>536</v>
      </c>
      <c r="F39" s="72" t="s">
        <v>536</v>
      </c>
    </row>
    <row r="40" spans="2:6" x14ac:dyDescent="0.3">
      <c r="B40" s="72" t="s">
        <v>64</v>
      </c>
      <c r="C40" s="72" t="s">
        <v>536</v>
      </c>
      <c r="D40" s="72" t="s">
        <v>536</v>
      </c>
      <c r="E40" s="72" t="s">
        <v>536</v>
      </c>
      <c r="F40" s="72" t="s">
        <v>536</v>
      </c>
    </row>
    <row r="41" spans="2:6" x14ac:dyDescent="0.3">
      <c r="B41" s="72" t="s">
        <v>26</v>
      </c>
      <c r="C41" s="72" t="s">
        <v>536</v>
      </c>
      <c r="D41" s="72" t="s">
        <v>536</v>
      </c>
      <c r="E41" s="72" t="s">
        <v>536</v>
      </c>
      <c r="F41" s="72" t="s">
        <v>536</v>
      </c>
    </row>
    <row r="42" spans="2:6" x14ac:dyDescent="0.3">
      <c r="B42" s="72">
        <v>0</v>
      </c>
      <c r="C42" s="72" t="s">
        <v>536</v>
      </c>
      <c r="D42" s="72" t="s">
        <v>536</v>
      </c>
      <c r="E42" s="72" t="s">
        <v>536</v>
      </c>
      <c r="F42" s="72" t="s">
        <v>536</v>
      </c>
    </row>
    <row r="47" spans="2:6" x14ac:dyDescent="0.3">
      <c r="B47" s="72">
        <v>0</v>
      </c>
    </row>
    <row r="48" spans="2:6" x14ac:dyDescent="0.3">
      <c r="B48" s="72" t="s">
        <v>534</v>
      </c>
    </row>
    <row r="49" spans="2:2" x14ac:dyDescent="0.3">
      <c r="B49" s="72" t="s">
        <v>538</v>
      </c>
    </row>
    <row r="50" spans="2:2" x14ac:dyDescent="0.3">
      <c r="B50" s="72" t="s">
        <v>645</v>
      </c>
    </row>
    <row r="51" spans="2:2" x14ac:dyDescent="0.3">
      <c r="B51" s="72" t="s">
        <v>175</v>
      </c>
    </row>
    <row r="52" spans="2:2" x14ac:dyDescent="0.3">
      <c r="B52" s="72" t="s">
        <v>247</v>
      </c>
    </row>
    <row r="53" spans="2:2" x14ac:dyDescent="0.3">
      <c r="B53" s="72" t="s">
        <v>40</v>
      </c>
    </row>
    <row r="54" spans="2:2" x14ac:dyDescent="0.3">
      <c r="B54" s="72" t="s">
        <v>76</v>
      </c>
    </row>
    <row r="55" spans="2:2" x14ac:dyDescent="0.3">
      <c r="B55" s="72" t="s">
        <v>148</v>
      </c>
    </row>
    <row r="56" spans="2:2" x14ac:dyDescent="0.3">
      <c r="B56" s="72" t="s">
        <v>561</v>
      </c>
    </row>
    <row r="57" spans="2:2" x14ac:dyDescent="0.3">
      <c r="B57" s="72">
        <v>0</v>
      </c>
    </row>
    <row r="58" spans="2:2" x14ac:dyDescent="0.3">
      <c r="B58" s="72">
        <v>0</v>
      </c>
    </row>
    <row r="59" spans="2:2" x14ac:dyDescent="0.3">
      <c r="B59" s="72">
        <v>0</v>
      </c>
    </row>
    <row r="60" spans="2:2" x14ac:dyDescent="0.3">
      <c r="B60" s="72">
        <v>0</v>
      </c>
    </row>
  </sheetData>
  <sortState ref="B5:F41">
    <sortCondition ref="C5:C41"/>
    <sortCondition ref="D5:D41"/>
    <sortCondition ref="E5:E41"/>
    <sortCondition ref="F5:F41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selection activeCell="C1" sqref="C1:F1048576"/>
    </sheetView>
  </sheetViews>
  <sheetFormatPr defaultRowHeight="14.4" x14ac:dyDescent="0.3"/>
  <cols>
    <col min="1" max="1" width="15.6640625" customWidth="1"/>
    <col min="3" max="6" width="2.21875" customWidth="1"/>
  </cols>
  <sheetData>
    <row r="1" spans="1:15" x14ac:dyDescent="0.3">
      <c r="G1" t="s">
        <v>268</v>
      </c>
      <c r="H1" t="s">
        <v>269</v>
      </c>
      <c r="I1" t="s">
        <v>270</v>
      </c>
      <c r="J1" t="s">
        <v>271</v>
      </c>
      <c r="K1" t="s">
        <v>272</v>
      </c>
      <c r="L1" t="s">
        <v>273</v>
      </c>
      <c r="M1" t="s">
        <v>274</v>
      </c>
      <c r="N1" t="s">
        <v>275</v>
      </c>
      <c r="O1" t="s">
        <v>276</v>
      </c>
    </row>
    <row r="5" spans="1:15" x14ac:dyDescent="0.3">
      <c r="A5" t="s">
        <v>229</v>
      </c>
      <c r="B5" s="51" t="str">
        <f>'2016 all SS times'!B5</f>
        <v/>
      </c>
      <c r="C5" s="51"/>
      <c r="D5" s="51"/>
      <c r="E5" s="51"/>
    </row>
    <row r="6" spans="1:15" x14ac:dyDescent="0.3">
      <c r="A6" t="s">
        <v>86</v>
      </c>
      <c r="B6" s="51">
        <f>'2016 all SS times'!B6</f>
        <v>1.5587618432425695E-2</v>
      </c>
      <c r="C6" s="51"/>
      <c r="D6" s="51"/>
      <c r="E6" s="51"/>
      <c r="G6" s="51">
        <f>IF(times!M6="",'computed times'!G6,times!M6)</f>
        <v>1.6759259259259258E-2</v>
      </c>
      <c r="H6" s="51">
        <f>IF(times!I6="",'computed times'!H6,times!I6)</f>
        <v>1.561978544316503E-2</v>
      </c>
      <c r="I6" s="51">
        <f>IF(times!J6="",'computed times'!I6,times!J6)</f>
        <v>1.5763965320923789E-2</v>
      </c>
      <c r="J6" s="51">
        <f>IF(times!K6="",'computed times'!J6,times!K6)</f>
        <v>1.6064082546681405E-2</v>
      </c>
      <c r="K6" s="51">
        <f>IF(times!L6="",'computed times'!K6,times!L6)</f>
        <v>1.503472222222222E-2</v>
      </c>
      <c r="L6" s="51">
        <f>IF(times!N6="",'computed times'!L6,times!N6)</f>
        <v>1.4953703703703705E-2</v>
      </c>
      <c r="M6" s="51">
        <f>IF(times!O6="",'computed times'!M6,times!O6)</f>
        <v>1.4942571645877293E-2</v>
      </c>
      <c r="N6" s="51">
        <f>IF(times!P6="",'computed times'!N6,times!P6)</f>
        <v>1.5300925925925926E-2</v>
      </c>
      <c r="O6" s="51">
        <f>IF(times!R6="",'computed times'!O6,times!R6)</f>
        <v>1.5532407407407406E-2</v>
      </c>
    </row>
    <row r="7" spans="1:15" x14ac:dyDescent="0.3">
      <c r="A7" t="s">
        <v>368</v>
      </c>
      <c r="B7" s="51">
        <f>'2016 all SS times'!B7</f>
        <v>1.2570701125002127E-2</v>
      </c>
      <c r="C7" s="51"/>
      <c r="D7" s="51"/>
      <c r="E7" s="51"/>
      <c r="G7" s="51">
        <f>IF(times!M7="",'computed times'!G7,times!M7)</f>
        <v>1.3032407407407407E-2</v>
      </c>
      <c r="H7" s="51">
        <f>IF(times!I7="",'computed times'!H7,times!I7)</f>
        <v>1.2314814814814815E-2</v>
      </c>
      <c r="I7" s="51">
        <f>IF(times!J7="",'computed times'!I7,times!J7)</f>
        <v>1.2712916822624168E-2</v>
      </c>
      <c r="J7" s="51">
        <f>IF(times!K7="",'computed times'!J7,times!K7)</f>
        <v>1.2974537037037036E-2</v>
      </c>
      <c r="K7" s="51">
        <f>IF(times!L7="",'computed times'!K7,times!L7)</f>
        <v>1.2106481481481482E-2</v>
      </c>
      <c r="L7" s="51">
        <f>IF(times!N7="",'computed times'!L7,times!N7)</f>
        <v>1.2442129629629629E-2</v>
      </c>
      <c r="M7" s="51">
        <f>IF(times!O7="",'computed times'!M7,times!O7)</f>
        <v>1.1979166666666666E-2</v>
      </c>
      <c r="N7" s="51">
        <f>IF(times!P7="",'computed times'!N7,times!P7)</f>
        <v>1.2615740740740742E-2</v>
      </c>
      <c r="O7" s="51">
        <f>IF(times!R7="",'computed times'!O7,times!R7)</f>
        <v>1.2627314814814815E-2</v>
      </c>
    </row>
    <row r="8" spans="1:15" x14ac:dyDescent="0.3">
      <c r="A8" t="s">
        <v>154</v>
      </c>
      <c r="B8" s="51" t="str">
        <f>'2016 all SS times'!B8</f>
        <v/>
      </c>
      <c r="C8" s="51"/>
      <c r="D8" s="51"/>
      <c r="E8" s="51"/>
    </row>
    <row r="9" spans="1:15" x14ac:dyDescent="0.3">
      <c r="A9" t="s">
        <v>43</v>
      </c>
      <c r="B9" s="51" t="str">
        <f>'2016 all SS times'!B9</f>
        <v/>
      </c>
      <c r="C9" s="51"/>
      <c r="D9" s="51"/>
      <c r="E9" s="51"/>
    </row>
    <row r="10" spans="1:15" x14ac:dyDescent="0.3">
      <c r="A10" t="s">
        <v>143</v>
      </c>
      <c r="B10" s="51">
        <f>'2016 all SS times'!B10</f>
        <v>1.6407776852091917E-2</v>
      </c>
      <c r="C10" s="51"/>
      <c r="D10" s="51"/>
      <c r="E10" s="51"/>
      <c r="G10" s="51">
        <f>IF(times!M10="",'computed times'!G10,times!M10)</f>
        <v>1.7488425925925925E-2</v>
      </c>
      <c r="H10" s="51">
        <f>IF(times!I10="",'computed times'!H10,times!I10)</f>
        <v>1.6441636362863103E-2</v>
      </c>
      <c r="I10" s="51">
        <f>IF(times!J10="",'computed times'!I10,times!J10)</f>
        <v>1.6593402411736E-2</v>
      </c>
      <c r="J10" s="51">
        <f>IF(times!K10="",'computed times'!J10,times!K10)</f>
        <v>1.6909310610993451E-2</v>
      </c>
      <c r="K10" s="51">
        <f>IF(times!L10="",'computed times'!K10,times!L10)</f>
        <v>1.577546296296296E-2</v>
      </c>
      <c r="L10" s="51">
        <f>IF(times!N10="",'computed times'!L10,times!N10)</f>
        <v>1.6099537037037037E-2</v>
      </c>
      <c r="M10" s="51">
        <f>IF(times!O10="",'computed times'!M10,times!O10)</f>
        <v>1.5728790271895127E-2</v>
      </c>
      <c r="N10" s="51">
        <f>IF(times!P10="",'computed times'!N10,times!P10)</f>
        <v>1.6407776852091917E-2</v>
      </c>
      <c r="O10" s="51">
        <f>IF(times!R10="",'computed times'!O10,times!R10)</f>
        <v>1.6377314814814813E-2</v>
      </c>
    </row>
    <row r="11" spans="1:15" x14ac:dyDescent="0.3">
      <c r="A11" t="s">
        <v>384</v>
      </c>
      <c r="B11" s="51">
        <f>'2016 all SS times'!B11</f>
        <v>1.7898398674590962E-2</v>
      </c>
      <c r="C11" s="51"/>
      <c r="D11" s="51"/>
      <c r="E11" s="51"/>
    </row>
    <row r="12" spans="1:15" x14ac:dyDescent="0.3">
      <c r="A12" t="s">
        <v>376</v>
      </c>
      <c r="B12" s="51">
        <f>'2016 all SS times'!B12</f>
        <v>1.5750373012189553E-2</v>
      </c>
      <c r="C12" s="51"/>
      <c r="D12" s="51"/>
      <c r="E12" s="51"/>
      <c r="G12" s="51">
        <f>IF(times!M12="",'computed times'!G12,times!M12)</f>
        <v>1.7210648148148149E-2</v>
      </c>
      <c r="H12" s="51">
        <f>IF(times!I12="",'computed times'!H12,times!I12)</f>
        <v>1.6423611111111111E-2</v>
      </c>
      <c r="I12" s="51">
        <f>IF(times!J12="",'computed times'!I12,times!J12)</f>
        <v>1.5590277777777778E-2</v>
      </c>
      <c r="J12" s="51">
        <f>IF(times!K12="",'computed times'!J12,times!K12)</f>
        <v>1.7824074074074076E-2</v>
      </c>
      <c r="K12" s="51">
        <f>IF(times!L12="",'computed times'!K12,times!L12)</f>
        <v>1.539351851851852E-2</v>
      </c>
      <c r="L12" s="51">
        <f>IF(times!N12="",'computed times'!L12,times!N12)</f>
        <v>1.5069444444444443E-2</v>
      </c>
      <c r="M12" s="51">
        <f>IF(times!O12="",'computed times'!M12,times!O12)</f>
        <v>1.4884259259259259E-2</v>
      </c>
      <c r="N12" s="51">
        <f>IF(times!P12="",'computed times'!N12,times!P12)</f>
        <v>1.5671296296296298E-2</v>
      </c>
      <c r="O12" s="51">
        <f>IF(times!R12="",'computed times'!O12,times!R12)</f>
        <v>1.5671296296296298E-2</v>
      </c>
    </row>
    <row r="13" spans="1:15" x14ac:dyDescent="0.3">
      <c r="A13" t="s">
        <v>137</v>
      </c>
      <c r="B13" s="51">
        <f>'2016 all SS times'!B13</f>
        <v>1.5098314371081188E-2</v>
      </c>
      <c r="C13" s="51"/>
      <c r="D13" s="51"/>
      <c r="E13" s="51"/>
      <c r="G13" s="51">
        <f>IF(times!M13="",'computed times'!G13,times!M13)</f>
        <v>1.6273148148148148E-2</v>
      </c>
      <c r="H13" s="51">
        <f>IF(times!I13="",'computed times'!H13,times!I13)</f>
        <v>1.6319444444444445E-2</v>
      </c>
      <c r="I13" s="51">
        <f>IF(times!J13="",'computed times'!I13,times!J13)</f>
        <v>1.5269125632111772E-2</v>
      </c>
      <c r="J13" s="51">
        <f>IF(times!K13="",'computed times'!J13,times!K13)</f>
        <v>1.5559822010285825E-2</v>
      </c>
      <c r="K13" s="51">
        <f>IF(times!L13="",'computed times'!K13,times!L13)</f>
        <v>1.4562773882171979E-2</v>
      </c>
      <c r="L13" s="51">
        <f>IF(times!N13="",'computed times'!L13,times!N13)</f>
        <v>1.4583333333333332E-2</v>
      </c>
      <c r="M13" s="51">
        <f>IF(times!O13="",'computed times'!M13,times!O13)</f>
        <v>1.3761574074074074E-2</v>
      </c>
      <c r="N13" s="51">
        <f>IF(times!P13="",'computed times'!N13,times!P13)</f>
        <v>1.5127314814814816E-2</v>
      </c>
      <c r="O13" s="51">
        <f>IF(times!R13="",'computed times'!O13,times!R13)</f>
        <v>1.4652777777777778E-2</v>
      </c>
    </row>
    <row r="14" spans="1:15" x14ac:dyDescent="0.3">
      <c r="A14" t="s">
        <v>31</v>
      </c>
      <c r="B14" s="51">
        <f>'2016 all SS times'!B14</f>
        <v>2.0577823073695135E-2</v>
      </c>
      <c r="C14" s="51"/>
      <c r="D14" s="51"/>
      <c r="E14" s="51"/>
      <c r="G14" s="51">
        <f>IF(times!M14="",'computed times'!G14,times!M14)</f>
        <v>2.0868055555555556E-2</v>
      </c>
      <c r="H14" s="51">
        <f>IF(times!I14="",'computed times'!H14,times!I14)</f>
        <v>2.0620287999217481E-2</v>
      </c>
      <c r="I14" s="51">
        <f>IF(times!J14="",'computed times'!I14,times!J14)</f>
        <v>2.0810625479453389E-2</v>
      </c>
      <c r="J14" s="51">
        <f>IF(times!K14="",'computed times'!J14,times!K14)</f>
        <v>2.1206821934978727E-2</v>
      </c>
      <c r="K14" s="51">
        <f>IF(times!L14="",'computed times'!K14,times!L14)</f>
        <v>1.9780092592592592E-2</v>
      </c>
      <c r="L14" s="51">
        <f>IF(times!N14="",'computed times'!L14,times!N14)</f>
        <v>1.9723674528842945E-2</v>
      </c>
      <c r="M14" s="51">
        <f>IF(times!O14="",'computed times'!M14,times!O14)</f>
        <v>1.9726271651302318E-2</v>
      </c>
      <c r="N14" s="51">
        <f>IF(times!P14="",'computed times'!N14,times!P14)</f>
        <v>2.0648148148148148E-2</v>
      </c>
      <c r="O14" s="51">
        <f>IF(times!R14="",'computed times'!O14,times!R14)</f>
        <v>2.1238425925925924E-2</v>
      </c>
    </row>
    <row r="15" spans="1:15" x14ac:dyDescent="0.3">
      <c r="A15" t="s">
        <v>32</v>
      </c>
      <c r="B15" s="51">
        <f>'2016 all SS times'!B15</f>
        <v>1.9252002221113305E-2</v>
      </c>
      <c r="C15" s="51"/>
      <c r="D15" s="51"/>
      <c r="E15" s="51"/>
      <c r="G15" s="51">
        <f>IF(times!M15="",'computed times'!G15,times!M15)</f>
        <v>2.1331018518518517E-2</v>
      </c>
      <c r="H15" s="51">
        <f>IF(times!I15="",'computed times'!H15,times!I15)</f>
        <v>1.8148148148148146E-2</v>
      </c>
      <c r="I15" s="51">
        <f>IF(times!J15="",'computed times'!I15,times!J15)</f>
        <v>1.9328703703703702E-2</v>
      </c>
      <c r="J15" s="51">
        <f>IF(times!K15="",'computed times'!J15,times!K15)</f>
        <v>2.0763888888888887E-2</v>
      </c>
      <c r="K15" s="51">
        <f>IF(times!L15="",'computed times'!K15,times!L15)</f>
        <v>1.8703703703703705E-2</v>
      </c>
      <c r="L15" s="51">
        <f>IF(times!N15="",'computed times'!L15,times!N15)</f>
        <v>1.845288612298358E-2</v>
      </c>
      <c r="M15" s="51">
        <f>IF(times!O15="",'computed times'!M15,times!O15)</f>
        <v>1.845531591388893E-2</v>
      </c>
      <c r="N15" s="51">
        <f>IF(times!P15="",'computed times'!N15,times!P15)</f>
        <v>1.8993055555555558E-2</v>
      </c>
      <c r="O15" s="51">
        <f>IF(times!R15="",'computed times'!O15,times!R15)</f>
        <v>1.9155345138208851E-2</v>
      </c>
    </row>
    <row r="16" spans="1:15" x14ac:dyDescent="0.3">
      <c r="A16" t="s">
        <v>45</v>
      </c>
      <c r="B16" s="51" t="str">
        <f>'2016 all SS times'!B16</f>
        <v/>
      </c>
      <c r="C16" s="51"/>
      <c r="D16" s="51"/>
      <c r="E16" s="51"/>
    </row>
    <row r="17" spans="1:15" x14ac:dyDescent="0.3">
      <c r="A17" t="s">
        <v>171</v>
      </c>
      <c r="B17" s="51" t="str">
        <f>'2016 all SS times'!B17</f>
        <v/>
      </c>
      <c r="C17" s="51"/>
      <c r="D17" s="51"/>
      <c r="E17" s="51"/>
    </row>
    <row r="18" spans="1:15" x14ac:dyDescent="0.3">
      <c r="A18" t="s">
        <v>444</v>
      </c>
      <c r="B18" s="51" t="str">
        <f>'2016 all SS times'!B18</f>
        <v/>
      </c>
      <c r="C18" s="51"/>
      <c r="D18" s="51"/>
      <c r="E18" s="51"/>
    </row>
    <row r="19" spans="1:15" x14ac:dyDescent="0.3">
      <c r="A19" t="s">
        <v>103</v>
      </c>
      <c r="B19" s="51">
        <f>'2016 all SS times'!B19</f>
        <v>1.6386567375637165E-2</v>
      </c>
      <c r="C19" s="51"/>
      <c r="D19" s="51"/>
      <c r="E19" s="51"/>
      <c r="G19" s="51">
        <f>IF(times!M19="",'computed times'!G19,times!M19)</f>
        <v>1.7916666666666668E-2</v>
      </c>
      <c r="H19" s="51">
        <f>IF(times!I19="",'computed times'!H19,times!I19)</f>
        <v>1.621527777777778E-2</v>
      </c>
      <c r="I19" s="51">
        <f>IF(times!J19="",'computed times'!I19,times!J19)</f>
        <v>2.1099537037037038E-2</v>
      </c>
      <c r="J19" s="51">
        <f>IF(times!K19="",'computed times'!J19,times!K19)</f>
        <v>1.6887452828034621E-2</v>
      </c>
      <c r="K19" s="51">
        <f>IF(times!L19="",'computed times'!K19,times!L19)</f>
        <v>1.5805332272949075E-2</v>
      </c>
      <c r="L19" s="51">
        <f>IF(times!N19="",'computed times'!L19,times!N19)</f>
        <v>1.4884259259259259E-2</v>
      </c>
      <c r="M19" s="51">
        <f>IF(times!O19="",'computed times'!M19,times!O19)</f>
        <v>1.5162037037037036E-2</v>
      </c>
      <c r="N19" s="51">
        <f>IF(times!P19="",'computed times'!N19,times!P19)</f>
        <v>1.6386567375637165E-2</v>
      </c>
      <c r="O19" s="51">
        <f>IF(times!R19="",'computed times'!O19,times!R19)</f>
        <v>2.1747685185185186E-2</v>
      </c>
    </row>
    <row r="20" spans="1:15" x14ac:dyDescent="0.3">
      <c r="A20" t="s">
        <v>473</v>
      </c>
      <c r="B20" s="51">
        <f>'2016 all SS times'!B20</f>
        <v>1.7499999999999998E-2</v>
      </c>
      <c r="C20" s="51"/>
      <c r="D20" s="51"/>
      <c r="E20" s="51"/>
      <c r="G20" s="51">
        <f>IF(times!M20="",'computed times'!G20,times!M20)</f>
        <v>1.9745370370370371E-2</v>
      </c>
      <c r="H20" s="51">
        <f>IF(times!I20="",'computed times'!H20,times!I20)</f>
        <v>1.8032407407407407E-2</v>
      </c>
      <c r="I20" s="51">
        <f>IF(times!J20="",'computed times'!I20,times!J20)</f>
        <v>1.7592592592592594E-2</v>
      </c>
      <c r="J20" s="51">
        <f>IF(times!K20="",'computed times'!J20,times!K20)</f>
        <v>1.8032407407407407E-2</v>
      </c>
      <c r="K20" s="51">
        <f>IF(times!L20="",'computed times'!K20,times!L20)</f>
        <v>1.6851851851851851E-2</v>
      </c>
      <c r="L20" s="51">
        <f>IF(times!N20="",'computed times'!L20,times!N20)</f>
        <v>1.677360637316291E-2</v>
      </c>
      <c r="M20" s="51">
        <f>IF(times!O20="",'computed times'!M20,times!O20)</f>
        <v>1.6775815044258791E-2</v>
      </c>
      <c r="N20" s="51">
        <f>IF(times!P20="",'computed times'!N20,times!P20)</f>
        <v>1.7499999999999998E-2</v>
      </c>
      <c r="O20" s="51">
        <f>IF(times!R20="",'computed times'!O20,times!R20)</f>
        <v>1.7986111111111109E-2</v>
      </c>
    </row>
    <row r="21" spans="1:15" x14ac:dyDescent="0.3">
      <c r="A21" t="s">
        <v>87</v>
      </c>
      <c r="B21" s="51">
        <f>'2016 all SS times'!B21</f>
        <v>1.487670745087378E-2</v>
      </c>
      <c r="C21" s="51"/>
      <c r="D21" s="51"/>
      <c r="E21" s="51"/>
      <c r="G21" s="51">
        <f>IF(times!M21="",'computed times'!G21,times!M21)</f>
        <v>1.6018518518518519E-2</v>
      </c>
      <c r="H21" s="51">
        <f>IF(times!I21="",'computed times'!H21,times!I21)</f>
        <v>1.4907407407407406E-2</v>
      </c>
      <c r="I21" s="51">
        <f>IF(times!J21="",'computed times'!I21,times!J21)</f>
        <v>1.4988425925925926E-2</v>
      </c>
      <c r="J21" s="51">
        <f>IF(times!K21="",'computed times'!J21,times!K21)</f>
        <v>1.5331441268573401E-2</v>
      </c>
      <c r="K21" s="51">
        <f>IF(times!L21="",'computed times'!K21,times!L21)</f>
        <v>1.4349027407539931E-2</v>
      </c>
      <c r="L21" s="51">
        <f>IF(times!N21="",'computed times'!L21,times!N21)</f>
        <v>1.4259201994837521E-2</v>
      </c>
      <c r="M21" s="51">
        <f>IF(times!O21="",'computed times'!M21,times!O21)</f>
        <v>1.4261079580766013E-2</v>
      </c>
      <c r="N21" s="51">
        <f>IF(times!P21="",'computed times'!N21,times!P21)</f>
        <v>1.5046296296296295E-2</v>
      </c>
      <c r="O21" s="51">
        <f>IF(times!R21="",'computed times'!O21,times!R21)</f>
        <v>1.4907407407407406E-2</v>
      </c>
    </row>
    <row r="22" spans="1:15" x14ac:dyDescent="0.3">
      <c r="A22" t="s">
        <v>28</v>
      </c>
      <c r="B22" s="51">
        <f>'2016 all SS times'!B22</f>
        <v>1.3481414761247361E-2</v>
      </c>
      <c r="C22" s="51"/>
      <c r="D22" s="51"/>
      <c r="E22" s="51"/>
      <c r="G22" s="51">
        <f>IF(times!M22="",'computed times'!G22,times!M22)</f>
        <v>1.4502314814814815E-2</v>
      </c>
      <c r="H22" s="51">
        <f>IF(times!I22="",'computed times'!H22,times!I22)</f>
        <v>1.3553240740740741E-2</v>
      </c>
      <c r="I22" s="51">
        <f>IF(times!J22="",'computed times'!I22,times!J22)</f>
        <v>1.3402777777777777E-2</v>
      </c>
      <c r="J22" s="51">
        <f>IF(times!K22="",'computed times'!J22,times!K22)</f>
        <v>1.3893498901680864E-2</v>
      </c>
      <c r="K22" s="51">
        <f>IF(times!L22="",'computed times'!K22,times!L22)</f>
        <v>1.3206018518518518E-2</v>
      </c>
      <c r="L22" s="51">
        <f>IF(times!N22="",'computed times'!L22,times!N22)</f>
        <v>1.3275462962962963E-2</v>
      </c>
      <c r="M22" s="51">
        <f>IF(times!O22="",'computed times'!M22,times!O22)</f>
        <v>1.3055555555555556E-2</v>
      </c>
      <c r="N22" s="51">
        <f>IF(times!P22="",'computed times'!N22,times!P22)</f>
        <v>1.34375E-2</v>
      </c>
      <c r="O22" s="51">
        <f>IF(times!R22="",'computed times'!O22,times!R22)</f>
        <v>1.2858796296296297E-2</v>
      </c>
    </row>
    <row r="23" spans="1:15" x14ac:dyDescent="0.3">
      <c r="A23" t="s">
        <v>228</v>
      </c>
      <c r="B23" s="51" t="str">
        <f>'2016 all SS times'!B23</f>
        <v/>
      </c>
      <c r="C23" s="51"/>
      <c r="D23" s="51"/>
      <c r="E23" s="51"/>
    </row>
    <row r="24" spans="1:15" x14ac:dyDescent="0.3">
      <c r="A24" t="s">
        <v>84</v>
      </c>
      <c r="B24" s="51">
        <f>'2016 all SS times'!B24</f>
        <v>1.6533414719168499E-2</v>
      </c>
      <c r="C24" s="51"/>
      <c r="D24" s="51"/>
      <c r="E24" s="51"/>
      <c r="G24" s="51">
        <f>IF(times!M24="",'computed times'!G24,times!M24)</f>
        <v>1.7407407407407406E-2</v>
      </c>
      <c r="H24" s="51">
        <f>IF(times!I24="",'computed times'!H24,times!I24)</f>
        <v>1.667824074074074E-2</v>
      </c>
      <c r="I24" s="51">
        <f>IF(times!J24="",'computed times'!I24,times!J24)</f>
        <v>1.7407407407407406E-2</v>
      </c>
      <c r="J24" s="51">
        <f>IF(times!K24="",'computed times'!J24,times!K24)</f>
        <v>1.7038788829648637E-2</v>
      </c>
      <c r="K24" s="51">
        <f>IF(times!L24="",'computed times'!K24,times!L24)</f>
        <v>1.5925925925925927E-2</v>
      </c>
      <c r="L24" s="51">
        <f>IF(times!N24="",'computed times'!L24,times!N24)</f>
        <v>1.5868055555555555E-2</v>
      </c>
      <c r="M24" s="51">
        <f>IF(times!O24="",'computed times'!M24,times!O24)</f>
        <v>1.5613425925925926E-2</v>
      </c>
      <c r="N24" s="51">
        <f>IF(times!P24="",'computed times'!N24,times!P24)</f>
        <v>1.6759259259259258E-2</v>
      </c>
      <c r="O24" s="51">
        <f>IF(times!R24="",'computed times'!O24,times!R24)</f>
        <v>1.6284722222222221E-2</v>
      </c>
    </row>
    <row r="25" spans="1:15" x14ac:dyDescent="0.3">
      <c r="A25" t="s">
        <v>146</v>
      </c>
      <c r="B25" s="51" t="str">
        <f>'2016 all SS times'!B25</f>
        <v/>
      </c>
      <c r="C25" s="51"/>
      <c r="D25" s="51"/>
      <c r="E25" s="51"/>
    </row>
    <row r="26" spans="1:15" x14ac:dyDescent="0.3">
      <c r="A26" t="s">
        <v>145</v>
      </c>
      <c r="B26" s="51" t="str">
        <f>'2016 all SS times'!B26</f>
        <v/>
      </c>
      <c r="C26" s="51"/>
      <c r="D26" s="51"/>
      <c r="E26" s="51"/>
    </row>
    <row r="27" spans="1:15" x14ac:dyDescent="0.3">
      <c r="A27" t="s">
        <v>27</v>
      </c>
      <c r="B27" s="51">
        <f>'2016 all SS times'!B27</f>
        <v>1.6361751193866812E-2</v>
      </c>
      <c r="C27" s="51"/>
      <c r="D27" s="51"/>
      <c r="E27" s="51"/>
      <c r="G27" s="51">
        <f>IF(times!M27="",'computed times'!G27,times!M27)</f>
        <v>1.7245370370370369E-2</v>
      </c>
      <c r="H27" s="51">
        <f>IF(times!I27="",'computed times'!H27,times!I27)</f>
        <v>1.6574074074074074E-2</v>
      </c>
      <c r="I27" s="51">
        <f>IF(times!J27="",'computed times'!I27,times!J27)</f>
        <v>1.7627314814814814E-2</v>
      </c>
      <c r="J27" s="51">
        <f>IF(times!K27="",'computed times'!J27,times!K27)</f>
        <v>1.667824074074074E-2</v>
      </c>
      <c r="K27" s="51">
        <f>IF(times!L27="",'computed times'!K27,times!L27)</f>
        <v>1.6076388888888887E-2</v>
      </c>
      <c r="L27" s="51">
        <f>IF(times!N27="",'computed times'!L27,times!N27)</f>
        <v>1.5208333333333332E-2</v>
      </c>
      <c r="M27" s="51">
        <f>IF(times!O27="",'computed times'!M27,times!O27)</f>
        <v>1.5891203703703703E-2</v>
      </c>
      <c r="N27" s="51">
        <f>IF(times!P27="",'computed times'!N27,times!P27)</f>
        <v>1.6134259259259261E-2</v>
      </c>
      <c r="O27" s="51">
        <f>IF(times!R27="",'computed times'!O27,times!R27)</f>
        <v>1.6279604977413896E-2</v>
      </c>
    </row>
    <row r="28" spans="1:15" x14ac:dyDescent="0.3">
      <c r="A28" t="s">
        <v>89</v>
      </c>
      <c r="B28" s="51">
        <f>'2016 all SS times'!B28</f>
        <v>1.3995270437668057E-2</v>
      </c>
      <c r="C28" s="51"/>
      <c r="D28" s="51"/>
      <c r="E28" s="51"/>
      <c r="G28" s="51">
        <f>IF(times!M28="",'computed times'!G28,times!M28)</f>
        <v>1.4571759259259258E-2</v>
      </c>
      <c r="H28" s="51">
        <f>IF(times!I28="",'computed times'!H28,times!I28)</f>
        <v>1.3819444444444445E-2</v>
      </c>
      <c r="I28" s="51">
        <f>IF(times!J28="",'computed times'!I28,times!J28)</f>
        <v>1.4097222222222221E-2</v>
      </c>
      <c r="J28" s="51">
        <f>IF(times!K28="",'computed times'!J28,times!K28)</f>
        <v>1.4423061518246551E-2</v>
      </c>
      <c r="K28" s="51">
        <f>IF(times!L28="",'computed times'!K28,times!L28)</f>
        <v>1.3668981481481482E-2</v>
      </c>
      <c r="L28" s="51">
        <f>IF(times!N28="",'computed times'!L28,times!N28)</f>
        <v>1.3414351851851851E-2</v>
      </c>
      <c r="M28" s="51">
        <f>IF(times!O28="",'computed times'!M28,times!O28)</f>
        <v>1.3425925925925924E-2</v>
      </c>
      <c r="N28" s="51">
        <f>IF(times!P28="",'computed times'!N28,times!P28)</f>
        <v>1.4097222222222221E-2</v>
      </c>
      <c r="O28" s="51">
        <f>IF(times!R28="",'computed times'!O28,times!R28)</f>
        <v>1.3935185185185184E-2</v>
      </c>
    </row>
    <row r="29" spans="1:15" x14ac:dyDescent="0.3">
      <c r="A29" t="s">
        <v>116</v>
      </c>
      <c r="B29" s="51">
        <f>'2016 all SS times'!B29</f>
        <v>1.6364814097221084E-2</v>
      </c>
      <c r="C29" s="51"/>
      <c r="D29" s="51"/>
      <c r="E29" s="51"/>
      <c r="G29" s="51">
        <f>IF(times!M29="",'computed times'!G29,times!M29)</f>
        <v>1.954861111111111E-2</v>
      </c>
      <c r="H29" s="51">
        <f>IF(times!I29="",'computed times'!H29,times!I29)</f>
        <v>1.6398584948945135E-2</v>
      </c>
      <c r="I29" s="51">
        <f>IF(times!J29="",'computed times'!I29,times!J29)</f>
        <v>1.6549953607750249E-2</v>
      </c>
      <c r="J29" s="51">
        <f>IF(times!K29="",'computed times'!J29,times!K29)</f>
        <v>1.6865034620811258E-2</v>
      </c>
      <c r="K29" s="51">
        <f>IF(times!L29="",'computed times'!K29,times!L29)</f>
        <v>1.5787037037037037E-2</v>
      </c>
      <c r="L29" s="51">
        <f>IF(times!N29="",'computed times'!L29,times!N29)</f>
        <v>1.5682870370370371E-2</v>
      </c>
      <c r="M29" s="51">
        <f>IF(times!O29="",'computed times'!M29,times!O29)</f>
        <v>1.5687605401637703E-2</v>
      </c>
      <c r="N29" s="51">
        <f>IF(times!P29="",'computed times'!N29,times!P29)</f>
        <v>1.6168981481481482E-2</v>
      </c>
      <c r="O29" s="51">
        <f>IF(times!R29="",'computed times'!O29,times!R29)</f>
        <v>1.6282652503079132E-2</v>
      </c>
    </row>
    <row r="30" spans="1:15" x14ac:dyDescent="0.3">
      <c r="A30" t="s">
        <v>402</v>
      </c>
      <c r="B30" s="51" t="str">
        <f>'2016 all SS times'!B30</f>
        <v/>
      </c>
      <c r="C30" s="51"/>
      <c r="D30" s="51"/>
      <c r="E30" s="51"/>
    </row>
    <row r="31" spans="1:15" x14ac:dyDescent="0.3">
      <c r="A31" t="s">
        <v>448</v>
      </c>
      <c r="B31" s="51">
        <f>'2016 all SS times'!B31</f>
        <v>1.5183587853682807E-2</v>
      </c>
      <c r="C31" s="51"/>
      <c r="D31" s="51"/>
      <c r="E31" s="51"/>
      <c r="G31" s="51">
        <f>IF(times!M31="",'computed times'!G31,times!M31)</f>
        <v>1.7013888888888887E-2</v>
      </c>
      <c r="H31" s="51">
        <f>IF(times!I31="",'computed times'!H31,times!I31)</f>
        <v>1.3981481481481482E-2</v>
      </c>
      <c r="I31" s="51">
        <f>IF(times!J31="",'computed times'!I31,times!J31)</f>
        <v>1.5370370370370369E-2</v>
      </c>
      <c r="J31" s="51">
        <f>IF(times!K31="",'computed times'!J31,times!K31)</f>
        <v>1.5647702033106104E-2</v>
      </c>
      <c r="K31" s="51">
        <f>IF(times!L31="",'computed times'!K31,times!L31)</f>
        <v>1.4645022695831022E-2</v>
      </c>
      <c r="L31" s="51">
        <f>IF(times!N31="",'computed times'!L31,times!N31)</f>
        <v>1.455334434228645E-2</v>
      </c>
      <c r="M31" s="51">
        <f>IF(times!O31="",'computed times'!M31,times!O31)</f>
        <v>1.455526065952212E-2</v>
      </c>
      <c r="N31" s="51">
        <f>IF(times!P31="",'computed times'!N31,times!P31)</f>
        <v>1.5183587853682807E-2</v>
      </c>
      <c r="O31" s="51">
        <f>IF(times!R31="",'computed times'!O31,times!R31)</f>
        <v>1.5092592592592593E-2</v>
      </c>
    </row>
    <row r="32" spans="1:15" x14ac:dyDescent="0.3">
      <c r="A32" t="s">
        <v>122</v>
      </c>
      <c r="B32" s="51" t="str">
        <f>'2016 all SS times'!B32</f>
        <v/>
      </c>
      <c r="C32" s="51"/>
      <c r="D32" s="51"/>
      <c r="E32" s="51"/>
    </row>
    <row r="33" spans="1:15" x14ac:dyDescent="0.3">
      <c r="A33" t="s">
        <v>163</v>
      </c>
      <c r="B33" s="51" t="str">
        <f>'2016 all SS times'!B33</f>
        <v/>
      </c>
      <c r="C33" s="51"/>
      <c r="D33" s="51"/>
      <c r="E33" s="51"/>
    </row>
    <row r="34" spans="1:15" x14ac:dyDescent="0.3">
      <c r="A34" t="s">
        <v>468</v>
      </c>
      <c r="B34" s="51" t="str">
        <f>'2016 all SS times'!B34</f>
        <v/>
      </c>
      <c r="C34" s="51"/>
      <c r="D34" s="51"/>
      <c r="E34" s="51"/>
    </row>
    <row r="35" spans="1:15" x14ac:dyDescent="0.3">
      <c r="A35" t="s">
        <v>44</v>
      </c>
      <c r="B35" s="51" t="str">
        <f>'2016 all SS times'!B35</f>
        <v/>
      </c>
      <c r="C35" s="51"/>
      <c r="D35" s="51"/>
      <c r="E35" s="51"/>
    </row>
    <row r="36" spans="1:15" x14ac:dyDescent="0.3">
      <c r="A36" t="s">
        <v>73</v>
      </c>
      <c r="B36" s="51" t="str">
        <f>'2016 all SS times'!B36</f>
        <v/>
      </c>
      <c r="C36" s="51"/>
      <c r="D36" s="51"/>
      <c r="E36" s="51"/>
      <c r="G36" s="51" t="e">
        <f>IF(times!M36="",'computed times'!G36,times!M36)</f>
        <v>#VALUE!</v>
      </c>
      <c r="H36" s="51" t="e">
        <f>IF(times!I36="",'computed times'!H36,times!I36)</f>
        <v>#VALUE!</v>
      </c>
      <c r="I36" s="51" t="e">
        <f>IF(times!J36="",'computed times'!I36,times!J36)</f>
        <v>#VALUE!</v>
      </c>
      <c r="J36" s="51" t="e">
        <f>IF(times!K36="",'computed times'!J36,times!K36)</f>
        <v>#VALUE!</v>
      </c>
      <c r="K36" s="51" t="e">
        <f>IF(times!L36="",'computed times'!K36,times!L36)</f>
        <v>#VALUE!</v>
      </c>
      <c r="L36" s="51" t="e">
        <f>IF(times!N36="",'computed times'!L36,times!N36)</f>
        <v>#VALUE!</v>
      </c>
      <c r="M36" s="51">
        <f>IF(times!O36="",'computed times'!M36,times!O36)</f>
        <v>1.3773148148148147E-2</v>
      </c>
      <c r="N36" s="51" t="e">
        <f>IF(times!P36="",'computed times'!N36,times!P36)</f>
        <v>#VALUE!</v>
      </c>
      <c r="O36" s="51" t="e">
        <f>IF(times!R36="",'computed times'!O36,times!R36)</f>
        <v>#VALUE!</v>
      </c>
    </row>
    <row r="37" spans="1:15" x14ac:dyDescent="0.3">
      <c r="A37" t="s">
        <v>127</v>
      </c>
      <c r="B37" s="51" t="str">
        <f>'2016 all SS times'!B37</f>
        <v/>
      </c>
      <c r="C37" s="51"/>
      <c r="D37" s="51"/>
      <c r="E37" s="51"/>
    </row>
    <row r="38" spans="1:15" x14ac:dyDescent="0.3">
      <c r="A38" t="s">
        <v>152</v>
      </c>
      <c r="B38" s="51" t="str">
        <f>'2016 all SS times'!B38</f>
        <v/>
      </c>
      <c r="C38" s="51"/>
      <c r="D38" s="51"/>
      <c r="E38" s="51"/>
    </row>
    <row r="39" spans="1:15" x14ac:dyDescent="0.3">
      <c r="A39" t="s">
        <v>23</v>
      </c>
      <c r="B39" s="51">
        <f>'2016 all SS times'!B39</f>
        <v>1.607125271778341E-2</v>
      </c>
      <c r="C39" s="51"/>
      <c r="D39" s="51"/>
      <c r="E39" s="51"/>
      <c r="G39" s="51">
        <f>IF(times!M39="",'computed times'!G39,times!M39)</f>
        <v>1.636574074074074E-2</v>
      </c>
      <c r="H39" s="51">
        <f>IF(times!I39="",'computed times'!H39,times!I39)</f>
        <v>1.636574074074074E-2</v>
      </c>
      <c r="I39" s="51">
        <f>IF(times!J39="",'computed times'!I39,times!J39)</f>
        <v>1.8553240740740742E-2</v>
      </c>
      <c r="J39" s="51">
        <f>IF(times!K39="",'computed times'!J39,times!K39)</f>
        <v>1.6562500000000001E-2</v>
      </c>
      <c r="K39" s="51">
        <f>IF(times!L39="",'computed times'!K39,times!L39)</f>
        <v>1.5266203703703705E-2</v>
      </c>
      <c r="L39" s="51">
        <f>IF(times!N39="",'computed times'!L39,times!N39)</f>
        <v>1.4988425925925926E-2</v>
      </c>
      <c r="M39" s="51">
        <f>IF(times!O39="",'computed times'!M39,times!O39)</f>
        <v>1.5127314814814816E-2</v>
      </c>
      <c r="N39" s="51">
        <f>IF(times!P39="",'computed times'!N39,times!P39)</f>
        <v>1.6249999999999997E-2</v>
      </c>
      <c r="O39" s="51">
        <f>IF(times!R39="",'computed times'!O39,times!R39)</f>
        <v>1.7060185185185185E-2</v>
      </c>
    </row>
    <row r="40" spans="1:15" x14ac:dyDescent="0.3">
      <c r="A40" t="s">
        <v>516</v>
      </c>
      <c r="B40" s="51" t="str">
        <f>'2016 all SS times'!B40</f>
        <v/>
      </c>
      <c r="C40" s="51"/>
      <c r="D40" s="51"/>
      <c r="E40" s="51"/>
    </row>
    <row r="41" spans="1:15" x14ac:dyDescent="0.3">
      <c r="A41" t="s">
        <v>129</v>
      </c>
      <c r="B41" s="51" t="str">
        <f>'2016 all SS times'!B41</f>
        <v/>
      </c>
      <c r="C41" s="51"/>
      <c r="D41" s="51"/>
      <c r="E41" s="51"/>
    </row>
    <row r="42" spans="1:15" x14ac:dyDescent="0.3">
      <c r="A42" t="s">
        <v>41</v>
      </c>
      <c r="B42" s="51" t="str">
        <f>'2016 all SS times'!B42</f>
        <v/>
      </c>
      <c r="C42" s="51"/>
      <c r="D42" s="51"/>
      <c r="E42" s="51"/>
    </row>
    <row r="43" spans="1:15" x14ac:dyDescent="0.3">
      <c r="A43" t="s">
        <v>243</v>
      </c>
      <c r="B43" s="51" t="str">
        <f>'2016 all SS times'!B43</f>
        <v/>
      </c>
      <c r="C43" s="51"/>
      <c r="D43" s="51"/>
      <c r="E43" s="51"/>
    </row>
    <row r="44" spans="1:15" x14ac:dyDescent="0.3">
      <c r="A44" t="s">
        <v>135</v>
      </c>
      <c r="B44" s="51" t="str">
        <f>'2016 all SS times'!B44</f>
        <v/>
      </c>
      <c r="C44" s="51"/>
      <c r="D44" s="51"/>
      <c r="E44" s="51"/>
    </row>
    <row r="45" spans="1:15" x14ac:dyDescent="0.3">
      <c r="A45" t="s">
        <v>38</v>
      </c>
      <c r="B45" s="51" t="str">
        <f>'2016 all SS times'!B45</f>
        <v/>
      </c>
      <c r="C45" s="51"/>
      <c r="D45" s="51"/>
      <c r="E45" s="51"/>
    </row>
    <row r="46" spans="1:15" x14ac:dyDescent="0.3">
      <c r="A46" t="s">
        <v>94</v>
      </c>
      <c r="B46" s="51" t="str">
        <f>'2016 all SS times'!B46</f>
        <v/>
      </c>
      <c r="C46" s="51"/>
      <c r="D46" s="51"/>
      <c r="E46" s="51"/>
      <c r="G46" s="51" t="e">
        <f>IF(times!M46="",'computed times'!G46,times!M46)</f>
        <v>#VALUE!</v>
      </c>
      <c r="H46" s="51" t="e">
        <f>IF(times!I46="",'computed times'!H46,times!I46)</f>
        <v>#VALUE!</v>
      </c>
      <c r="I46" s="51" t="e">
        <f>IF(times!J46="",'computed times'!I46,times!J46)</f>
        <v>#VALUE!</v>
      </c>
      <c r="J46" s="51" t="e">
        <f>IF(times!K46="",'computed times'!J46,times!K46)</f>
        <v>#VALUE!</v>
      </c>
      <c r="K46" s="51" t="e">
        <f>IF(times!L46="",'computed times'!K46,times!L46)</f>
        <v>#VALUE!</v>
      </c>
      <c r="L46" s="51" t="e">
        <f>IF(times!N46="",'computed times'!L46,times!N46)</f>
        <v>#VALUE!</v>
      </c>
      <c r="M46" s="51" t="e">
        <f>IF(times!O46="",'computed times'!M46,times!O46)</f>
        <v>#VALUE!</v>
      </c>
      <c r="N46" s="51" t="e">
        <f>IF(times!P46="",'computed times'!N46,times!P46)</f>
        <v>#VALUE!</v>
      </c>
      <c r="O46" s="51" t="e">
        <f>IF(times!R46="",'computed times'!O46,times!R46)</f>
        <v>#VALUE!</v>
      </c>
    </row>
    <row r="47" spans="1:15" x14ac:dyDescent="0.3">
      <c r="A47" t="s">
        <v>109</v>
      </c>
      <c r="B47" s="51" t="str">
        <f>'2016 all SS times'!B47</f>
        <v/>
      </c>
      <c r="C47" s="51"/>
      <c r="D47" s="51"/>
      <c r="E47" s="51"/>
      <c r="G47" s="51" t="e">
        <f>IF(times!M47="",'computed times'!G47,times!M47)</f>
        <v>#VALUE!</v>
      </c>
      <c r="H47" s="51" t="e">
        <f>IF(times!I47="",'computed times'!H47,times!I47)</f>
        <v>#VALUE!</v>
      </c>
      <c r="I47" s="51" t="e">
        <f>IF(times!J47="",'computed times'!I47,times!J47)</f>
        <v>#VALUE!</v>
      </c>
      <c r="J47" s="51" t="e">
        <f>IF(times!K47="",'computed times'!J47,times!K47)</f>
        <v>#VALUE!</v>
      </c>
      <c r="K47" s="51" t="e">
        <f>IF(times!L47="",'computed times'!K47,times!L47)</f>
        <v>#VALUE!</v>
      </c>
      <c r="L47" s="51" t="e">
        <f>IF(times!N47="",'computed times'!L47,times!N47)</f>
        <v>#VALUE!</v>
      </c>
      <c r="M47" s="51" t="e">
        <f>IF(times!O47="",'computed times'!M47,times!O47)</f>
        <v>#VALUE!</v>
      </c>
      <c r="N47" s="51" t="e">
        <f>IF(times!P47="",'computed times'!N47,times!P47)</f>
        <v>#VALUE!</v>
      </c>
      <c r="O47" s="51" t="e">
        <f>IF(times!R47="",'computed times'!O47,times!R47)</f>
        <v>#VALUE!</v>
      </c>
    </row>
    <row r="48" spans="1:15" x14ac:dyDescent="0.3">
      <c r="A48" t="s">
        <v>175</v>
      </c>
      <c r="B48" s="51" t="str">
        <f>'2016 all SS times'!B48</f>
        <v/>
      </c>
      <c r="C48" s="51"/>
      <c r="D48" s="51"/>
      <c r="E48" s="51"/>
    </row>
    <row r="49" spans="1:15" x14ac:dyDescent="0.3">
      <c r="A49" t="s">
        <v>247</v>
      </c>
      <c r="B49" s="51" t="str">
        <f>'2016 all SS times'!B49</f>
        <v/>
      </c>
      <c r="C49" s="51"/>
      <c r="D49" s="51"/>
      <c r="E49" s="51"/>
    </row>
    <row r="50" spans="1:15" x14ac:dyDescent="0.3">
      <c r="A50" t="s">
        <v>397</v>
      </c>
      <c r="B50" s="51" t="str">
        <f>'2016 all SS times'!B50</f>
        <v/>
      </c>
      <c r="C50" s="51"/>
      <c r="D50" s="51"/>
      <c r="E50" s="51"/>
      <c r="G50" s="51" t="e">
        <f>IF(times!M50="",'computed times'!G50,times!M50)</f>
        <v>#VALUE!</v>
      </c>
      <c r="H50" s="51" t="e">
        <f>IF(times!I50="",'computed times'!H50,times!I50)</f>
        <v>#VALUE!</v>
      </c>
      <c r="I50" s="51" t="e">
        <f>IF(times!J50="",'computed times'!I50,times!J50)</f>
        <v>#VALUE!</v>
      </c>
      <c r="J50" s="51" t="e">
        <f>IF(times!K50="",'computed times'!J50,times!K50)</f>
        <v>#VALUE!</v>
      </c>
      <c r="K50" s="51" t="e">
        <f>IF(times!L50="",'computed times'!K50,times!L50)</f>
        <v>#VALUE!</v>
      </c>
      <c r="L50" s="51" t="e">
        <f>IF(times!N50="",'computed times'!L50,times!N50)</f>
        <v>#VALUE!</v>
      </c>
      <c r="M50" s="51" t="e">
        <f>IF(times!O50="",'computed times'!M50,times!O50)</f>
        <v>#VALUE!</v>
      </c>
      <c r="N50" s="51" t="e">
        <f>IF(times!P50="",'computed times'!N50,times!P50)</f>
        <v>#VALUE!</v>
      </c>
      <c r="O50" s="51" t="e">
        <f>IF(times!R50="",'computed times'!O50,times!R50)</f>
        <v>#VALUE!</v>
      </c>
    </row>
    <row r="51" spans="1:15" x14ac:dyDescent="0.3">
      <c r="A51" t="s">
        <v>97</v>
      </c>
      <c r="B51" s="51" t="str">
        <f>'2016 all SS times'!B51</f>
        <v/>
      </c>
      <c r="C51" s="51"/>
      <c r="D51" s="51"/>
      <c r="E51" s="51"/>
    </row>
    <row r="52" spans="1:15" x14ac:dyDescent="0.3">
      <c r="A52" t="s">
        <v>81</v>
      </c>
      <c r="B52" s="51" t="str">
        <f>'2016 all SS times'!B52</f>
        <v/>
      </c>
      <c r="C52" s="51"/>
      <c r="D52" s="51"/>
      <c r="E52" s="51"/>
      <c r="G52" s="51" t="e">
        <f>IF(times!M52="",'computed times'!G52,times!M52)</f>
        <v>#VALUE!</v>
      </c>
      <c r="H52" s="51" t="e">
        <f>IF(times!I52="",'computed times'!H52,times!I52)</f>
        <v>#VALUE!</v>
      </c>
      <c r="I52" s="51" t="e">
        <f>IF(times!J52="",'computed times'!I52,times!J52)</f>
        <v>#VALUE!</v>
      </c>
      <c r="J52" s="51" t="e">
        <f>IF(times!K52="",'computed times'!J52,times!K52)</f>
        <v>#VALUE!</v>
      </c>
      <c r="K52" s="51" t="e">
        <f>IF(times!L52="",'computed times'!K52,times!L52)</f>
        <v>#VALUE!</v>
      </c>
      <c r="L52" s="51" t="e">
        <f>IF(times!N52="",'computed times'!L52,times!N52)</f>
        <v>#VALUE!</v>
      </c>
      <c r="M52" s="51" t="e">
        <f>IF(times!O52="",'computed times'!M52,times!O52)</f>
        <v>#VALUE!</v>
      </c>
      <c r="N52" s="51" t="e">
        <f>IF(times!P52="",'computed times'!N52,times!P52)</f>
        <v>#VALUE!</v>
      </c>
      <c r="O52" s="51" t="e">
        <f>IF(times!R52="",'computed times'!O52,times!R52)</f>
        <v>#VALUE!</v>
      </c>
    </row>
    <row r="53" spans="1:15" x14ac:dyDescent="0.3">
      <c r="A53" t="s">
        <v>290</v>
      </c>
      <c r="B53" s="51" t="str">
        <f>'2016 all SS times'!B53</f>
        <v/>
      </c>
      <c r="C53" s="51"/>
      <c r="D53" s="51"/>
      <c r="E53" s="51"/>
    </row>
    <row r="54" spans="1:15" x14ac:dyDescent="0.3">
      <c r="A54" t="s">
        <v>173</v>
      </c>
      <c r="B54" s="51" t="str">
        <f>'2016 all SS times'!B54</f>
        <v/>
      </c>
      <c r="C54" s="51"/>
      <c r="D54" s="51"/>
      <c r="E54" s="51"/>
    </row>
    <row r="55" spans="1:15" x14ac:dyDescent="0.3">
      <c r="A55" t="s">
        <v>39</v>
      </c>
      <c r="B55" s="51" t="str">
        <f>'2016 all SS times'!B55</f>
        <v/>
      </c>
      <c r="C55" s="51"/>
      <c r="D55" s="51"/>
      <c r="E55" s="51"/>
    </row>
    <row r="56" spans="1:15" x14ac:dyDescent="0.3">
      <c r="A56" t="s">
        <v>470</v>
      </c>
      <c r="B56" s="51" t="str">
        <f>'2016 all SS times'!B56</f>
        <v/>
      </c>
      <c r="C56" s="51"/>
      <c r="D56" s="51"/>
      <c r="E56" s="51"/>
    </row>
    <row r="57" spans="1:15" x14ac:dyDescent="0.3">
      <c r="A57" t="s">
        <v>514</v>
      </c>
      <c r="B57" s="51" t="str">
        <f>'2016 all SS times'!B57</f>
        <v/>
      </c>
      <c r="C57" s="51"/>
      <c r="D57" s="51"/>
      <c r="E57" s="51"/>
    </row>
    <row r="58" spans="1:15" x14ac:dyDescent="0.3">
      <c r="A58" t="s">
        <v>76</v>
      </c>
      <c r="B58" s="51" t="str">
        <f>'2016 all SS times'!B58</f>
        <v/>
      </c>
      <c r="C58" s="51"/>
      <c r="D58" s="51"/>
      <c r="E58" s="51"/>
    </row>
    <row r="59" spans="1:15" x14ac:dyDescent="0.3">
      <c r="A59" t="s">
        <v>358</v>
      </c>
      <c r="B59" s="51" t="str">
        <f>'2016 all SS times'!B59</f>
        <v/>
      </c>
      <c r="C59" s="51"/>
      <c r="D59" s="51"/>
      <c r="E59" s="51"/>
    </row>
    <row r="60" spans="1:15" x14ac:dyDescent="0.3">
      <c r="A60" t="s">
        <v>148</v>
      </c>
      <c r="B60" s="51" t="str">
        <f>'2016 all SS times'!B60</f>
        <v/>
      </c>
      <c r="C60" s="51"/>
      <c r="D60" s="51"/>
      <c r="E60" s="51"/>
    </row>
    <row r="61" spans="1:15" x14ac:dyDescent="0.3">
      <c r="A61" t="s">
        <v>324</v>
      </c>
      <c r="B61" s="51" t="str">
        <f>'2016 all SS times'!B61</f>
        <v/>
      </c>
      <c r="C61" s="51"/>
      <c r="D61" s="51"/>
      <c r="E61" s="51"/>
    </row>
    <row r="62" spans="1:15" x14ac:dyDescent="0.3">
      <c r="A62" t="s">
        <v>42</v>
      </c>
      <c r="B62" s="51" t="str">
        <f>'2016 all SS times'!B62</f>
        <v/>
      </c>
      <c r="C62" s="51"/>
      <c r="D62" s="51"/>
      <c r="E62" s="51"/>
    </row>
    <row r="63" spans="1:15" x14ac:dyDescent="0.3">
      <c r="A63" t="s">
        <v>118</v>
      </c>
      <c r="B63" s="51" t="str">
        <f>'2016 all SS times'!B63</f>
        <v/>
      </c>
      <c r="C63" s="51"/>
      <c r="D63" s="51"/>
      <c r="E63" s="51"/>
    </row>
    <row r="64" spans="1:15" x14ac:dyDescent="0.3">
      <c r="A64" t="s">
        <v>230</v>
      </c>
      <c r="B64" s="51" t="str">
        <f>'2016 all SS times'!B64</f>
        <v/>
      </c>
      <c r="C64" s="51"/>
      <c r="D64" s="51"/>
      <c r="E64" s="51"/>
    </row>
    <row r="65" spans="1:15" x14ac:dyDescent="0.3">
      <c r="A65" t="s">
        <v>108</v>
      </c>
      <c r="B65" s="51" t="str">
        <f>'2016 all SS times'!B65</f>
        <v/>
      </c>
      <c r="C65" s="51"/>
      <c r="D65" s="51"/>
      <c r="E65" s="51"/>
      <c r="G65" s="51" t="e">
        <f>IF(times!M65="",'computed times'!G65,times!M65)</f>
        <v>#VALUE!</v>
      </c>
      <c r="H65" s="51" t="e">
        <f>IF(times!I65="",'computed times'!H65,times!I65)</f>
        <v>#VALUE!</v>
      </c>
      <c r="I65" s="51" t="e">
        <f>IF(times!J65="",'computed times'!I65,times!J65)</f>
        <v>#VALUE!</v>
      </c>
      <c r="J65" s="51" t="e">
        <f>IF(times!K65="",'computed times'!J65,times!K65)</f>
        <v>#VALUE!</v>
      </c>
      <c r="K65" s="51" t="e">
        <f>IF(times!L65="",'computed times'!K65,times!L65)</f>
        <v>#VALUE!</v>
      </c>
      <c r="L65" s="51" t="e">
        <f>IF(times!N65="",'computed times'!L65,times!N65)</f>
        <v>#VALUE!</v>
      </c>
      <c r="M65" s="51" t="e">
        <f>IF(times!O65="",'computed times'!M65,times!O65)</f>
        <v>#VALUE!</v>
      </c>
      <c r="N65" s="51" t="e">
        <f>IF(times!P65="",'computed times'!N65,times!P65)</f>
        <v>#VALUE!</v>
      </c>
      <c r="O65" s="51" t="e">
        <f>IF(times!R65="",'computed times'!O65,times!R65)</f>
        <v>#VALUE!</v>
      </c>
    </row>
    <row r="66" spans="1:15" x14ac:dyDescent="0.3">
      <c r="A66" t="s">
        <v>95</v>
      </c>
      <c r="B66" s="51" t="str">
        <f>'2016 all SS times'!B66</f>
        <v/>
      </c>
      <c r="C66" s="51"/>
      <c r="D66" s="51"/>
      <c r="E66" s="51"/>
      <c r="G66" s="51" t="e">
        <f>IF(times!M66="",'computed times'!G66,times!M66)</f>
        <v>#VALUE!</v>
      </c>
      <c r="H66" s="51" t="e">
        <f>IF(times!I66="",'computed times'!H66,times!I66)</f>
        <v>#VALUE!</v>
      </c>
      <c r="I66" s="51" t="e">
        <f>IF(times!J66="",'computed times'!I66,times!J66)</f>
        <v>#VALUE!</v>
      </c>
      <c r="J66" s="51" t="e">
        <f>IF(times!K66="",'computed times'!J66,times!K66)</f>
        <v>#VALUE!</v>
      </c>
      <c r="K66" s="51" t="e">
        <f>IF(times!L66="",'computed times'!K66,times!L66)</f>
        <v>#VALUE!</v>
      </c>
      <c r="L66" s="51" t="e">
        <f>IF(times!N66="",'computed times'!L66,times!N66)</f>
        <v>#VALUE!</v>
      </c>
      <c r="M66" s="51" t="e">
        <f>IF(times!O66="",'computed times'!M66,times!O66)</f>
        <v>#VALUE!</v>
      </c>
      <c r="N66" s="51" t="e">
        <f>IF(times!P66="",'computed times'!N66,times!P66)</f>
        <v>#VALUE!</v>
      </c>
      <c r="O66" s="51" t="e">
        <f>IF(times!R66="",'computed times'!O66,times!R66)</f>
        <v>#VALUE!</v>
      </c>
    </row>
    <row r="67" spans="1:15" x14ac:dyDescent="0.3">
      <c r="A67" t="s">
        <v>196</v>
      </c>
      <c r="B67" s="51" t="str">
        <f>'2016 all SS times'!B67</f>
        <v/>
      </c>
      <c r="C67" s="51"/>
      <c r="D67" s="51"/>
      <c r="E67" s="51"/>
    </row>
    <row r="68" spans="1:15" x14ac:dyDescent="0.3">
      <c r="A68" t="s">
        <v>64</v>
      </c>
      <c r="B68" s="51" t="str">
        <f>'2016 all SS times'!B68</f>
        <v/>
      </c>
      <c r="C68" s="51"/>
      <c r="D68" s="51"/>
      <c r="E68" s="51"/>
      <c r="G68" s="51" t="e">
        <f>IF(times!M68="",'computed times'!G68,times!M68)</f>
        <v>#VALUE!</v>
      </c>
      <c r="H68" s="51" t="e">
        <f>IF(times!I68="",'computed times'!H68,times!I68)</f>
        <v>#VALUE!</v>
      </c>
      <c r="I68" s="51" t="e">
        <f>IF(times!J68="",'computed times'!I68,times!J68)</f>
        <v>#VALUE!</v>
      </c>
      <c r="J68" s="51" t="e">
        <f>IF(times!K68="",'computed times'!J68,times!K68)</f>
        <v>#VALUE!</v>
      </c>
      <c r="K68" s="51" t="e">
        <f>IF(times!L68="",'computed times'!K68,times!L68)</f>
        <v>#VALUE!</v>
      </c>
      <c r="L68" s="51" t="e">
        <f>IF(times!N68="",'computed times'!L68,times!N68)</f>
        <v>#VALUE!</v>
      </c>
      <c r="M68" s="51" t="e">
        <f>IF(times!O68="",'computed times'!M68,times!O68)</f>
        <v>#VALUE!</v>
      </c>
      <c r="N68" s="51" t="e">
        <f>IF(times!P68="",'computed times'!N68,times!P68)</f>
        <v>#VALUE!</v>
      </c>
      <c r="O68" s="51" t="e">
        <f>IF(times!R68="",'computed times'!O68,times!R68)</f>
        <v>#VALUE!</v>
      </c>
    </row>
    <row r="69" spans="1:15" x14ac:dyDescent="0.3">
      <c r="A69" t="s">
        <v>439</v>
      </c>
      <c r="B69" s="51" t="str">
        <f>'2016 all SS times'!B69</f>
        <v/>
      </c>
      <c r="C69" s="51"/>
      <c r="D69" s="51"/>
      <c r="E69" s="51"/>
    </row>
    <row r="70" spans="1:15" x14ac:dyDescent="0.3">
      <c r="A70" t="s">
        <v>527</v>
      </c>
      <c r="B70" s="51" t="str">
        <f>'2016 all SS times'!B70</f>
        <v/>
      </c>
      <c r="C70" s="51"/>
      <c r="D70" s="51"/>
      <c r="E70" s="51"/>
    </row>
    <row r="71" spans="1:15" x14ac:dyDescent="0.3">
      <c r="A71" t="s">
        <v>138</v>
      </c>
      <c r="B71" s="51" t="str">
        <f>'2016 all SS times'!B71</f>
        <v/>
      </c>
      <c r="C71" s="51"/>
      <c r="D71" s="51"/>
      <c r="E71" s="51"/>
    </row>
    <row r="72" spans="1:15" x14ac:dyDescent="0.3">
      <c r="A72" t="s">
        <v>120</v>
      </c>
      <c r="B72" s="51" t="str">
        <f>'2016 all SS times'!B72</f>
        <v/>
      </c>
      <c r="C72" s="51"/>
      <c r="D72" s="51"/>
      <c r="E72" s="51"/>
    </row>
    <row r="73" spans="1:15" x14ac:dyDescent="0.3">
      <c r="A73" t="s">
        <v>26</v>
      </c>
      <c r="B73" s="51" t="str">
        <f>'2016 all SS times'!B73</f>
        <v/>
      </c>
      <c r="C73" s="51"/>
      <c r="D73" s="51"/>
      <c r="E73" s="51"/>
      <c r="G73" s="51" t="e">
        <f>IF(times!M73="",'computed times'!G73,times!M73)</f>
        <v>#VALUE!</v>
      </c>
      <c r="H73" s="51" t="e">
        <f>IF(times!I73="",'computed times'!H73,times!I73)</f>
        <v>#VALUE!</v>
      </c>
      <c r="I73" s="51" t="e">
        <f>IF(times!J73="",'computed times'!I73,times!J73)</f>
        <v>#VALUE!</v>
      </c>
      <c r="J73" s="51" t="e">
        <f>IF(times!K73="",'computed times'!J73,times!K73)</f>
        <v>#VALUE!</v>
      </c>
      <c r="K73" s="51" t="e">
        <f>IF(times!L73="",'computed times'!K73,times!L73)</f>
        <v>#VALUE!</v>
      </c>
      <c r="L73" s="51" t="e">
        <f>IF(times!N73="",'computed times'!L73,times!N73)</f>
        <v>#VALUE!</v>
      </c>
      <c r="M73" s="51" t="e">
        <f>IF(times!O73="",'computed times'!M73,times!O73)</f>
        <v>#VALUE!</v>
      </c>
      <c r="N73" s="51" t="e">
        <f>IF(times!P73="",'computed times'!N73,times!P73)</f>
        <v>#VALUE!</v>
      </c>
      <c r="O73" s="51" t="e">
        <f>IF(times!R73="",'computed times'!O73,times!R73)</f>
        <v>#VALUE!</v>
      </c>
    </row>
    <row r="74" spans="1:15" x14ac:dyDescent="0.3">
      <c r="A74" t="s">
        <v>568</v>
      </c>
      <c r="B74" s="51" t="str">
        <f>'2016 all SS times'!B74</f>
        <v/>
      </c>
      <c r="C74" s="51"/>
      <c r="D74" s="51"/>
      <c r="E74" s="51"/>
    </row>
    <row r="75" spans="1:15" x14ac:dyDescent="0.3">
      <c r="A75" t="s">
        <v>24</v>
      </c>
      <c r="B75" s="51" t="str">
        <f>'2016 all SS times'!B75</f>
        <v/>
      </c>
      <c r="C75" s="51"/>
      <c r="D75" s="51"/>
      <c r="E75" s="51"/>
      <c r="G75" s="51" t="e">
        <f>IF(times!M75="",'computed times'!G75,times!M75)</f>
        <v>#VALUE!</v>
      </c>
      <c r="H75" s="51" t="e">
        <f>IF(times!I75="",'computed times'!H75,times!I75)</f>
        <v>#VALUE!</v>
      </c>
      <c r="I75" s="51" t="e">
        <f>IF(times!J75="",'computed times'!I75,times!J75)</f>
        <v>#VALUE!</v>
      </c>
      <c r="J75" s="51" t="e">
        <f>IF(times!K75="",'computed times'!J75,times!K75)</f>
        <v>#VALUE!</v>
      </c>
      <c r="K75" s="51" t="e">
        <f>IF(times!L75="",'computed times'!K75,times!L75)</f>
        <v>#VALUE!</v>
      </c>
      <c r="L75" s="51" t="e">
        <f>IF(times!N75="",'computed times'!L75,times!N75)</f>
        <v>#VALUE!</v>
      </c>
      <c r="M75" s="51" t="e">
        <f>IF(times!O75="",'computed times'!M75,times!O75)</f>
        <v>#VALUE!</v>
      </c>
      <c r="N75" s="51" t="e">
        <f>IF(times!P75="",'computed times'!N75,times!P75)</f>
        <v>#VALUE!</v>
      </c>
      <c r="O75" s="51" t="e">
        <f>IF(times!R75="",'computed times'!O75,times!R75)</f>
        <v>#VALUE!</v>
      </c>
    </row>
    <row r="76" spans="1:15" x14ac:dyDescent="0.3">
      <c r="A76" t="s">
        <v>36</v>
      </c>
      <c r="B76" s="51" t="str">
        <f>'2016 all SS times'!B76</f>
        <v/>
      </c>
      <c r="C76" s="51"/>
      <c r="D76" s="51"/>
      <c r="E76" s="51"/>
      <c r="G76" s="51" t="e">
        <f>IF(times!M76="",'computed times'!G76,times!M76)</f>
        <v>#VALUE!</v>
      </c>
      <c r="H76" s="51" t="e">
        <f>IF(times!I76="",'computed times'!H76,times!I76)</f>
        <v>#VALUE!</v>
      </c>
      <c r="I76" s="51" t="e">
        <f>IF(times!J76="",'computed times'!I76,times!J76)</f>
        <v>#VALUE!</v>
      </c>
      <c r="J76" s="51" t="e">
        <f>IF(times!K76="",'computed times'!J76,times!K76)</f>
        <v>#VALUE!</v>
      </c>
      <c r="K76" s="51" t="e">
        <f>IF(times!L76="",'computed times'!K76,times!L76)</f>
        <v>#VALUE!</v>
      </c>
      <c r="L76" s="51" t="e">
        <f>IF(times!N76="",'computed times'!L76,times!N76)</f>
        <v>#VALUE!</v>
      </c>
      <c r="M76" s="51" t="e">
        <f>IF(times!O76="",'computed times'!M76,times!O76)</f>
        <v>#VALUE!</v>
      </c>
      <c r="N76" s="51" t="e">
        <f>IF(times!P76="",'computed times'!N76,times!P76)</f>
        <v>#VALUE!</v>
      </c>
      <c r="O76" s="51" t="e">
        <f>IF(times!R76="",'computed times'!O76,times!R76)</f>
        <v>#VALUE!</v>
      </c>
    </row>
    <row r="77" spans="1:15" x14ac:dyDescent="0.3">
      <c r="A77" t="s">
        <v>125</v>
      </c>
      <c r="B77" s="51" t="str">
        <f>'2016 all SS times'!B77</f>
        <v/>
      </c>
      <c r="C77" s="51"/>
      <c r="D77" s="51"/>
      <c r="E77" s="5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showWhiteSpace="0" view="pageLayout" topLeftCell="A36" zoomScale="150" zoomScalePageLayoutView="150" workbookViewId="0">
      <selection activeCell="C4" sqref="C4"/>
    </sheetView>
  </sheetViews>
  <sheetFormatPr defaultColWidth="8.88671875" defaultRowHeight="14.4" x14ac:dyDescent="0.3"/>
  <cols>
    <col min="1" max="1" width="23.6640625" customWidth="1"/>
    <col min="2" max="2" width="10.44140625" customWidth="1"/>
    <col min="3" max="3" width="8.44140625" style="6" customWidth="1"/>
    <col min="4" max="4" width="11.44140625" style="6" customWidth="1"/>
    <col min="5" max="5" width="8.44140625" style="23" customWidth="1"/>
    <col min="6" max="6" width="10.6640625" style="6" customWidth="1"/>
    <col min="7" max="7" width="9.44140625" style="6" customWidth="1"/>
    <col min="8" max="8" width="10.6640625" style="6" customWidth="1"/>
    <col min="9" max="9" width="8.109375" style="6" customWidth="1"/>
    <col min="10" max="10" width="12" style="6" customWidth="1"/>
    <col min="11" max="11" width="16.44140625" style="6" customWidth="1"/>
    <col min="12" max="12" width="31.44140625" style="15" customWidth="1"/>
    <col min="13" max="14" width="10.6640625" style="6" customWidth="1"/>
    <col min="15" max="15" width="11.109375" customWidth="1"/>
    <col min="16" max="16" width="11" customWidth="1"/>
    <col min="17" max="17" width="13" customWidth="1"/>
    <col min="18" max="18" width="11.33203125" customWidth="1"/>
    <col min="19" max="19" width="11.6640625" customWidth="1"/>
    <col min="20" max="20" width="17.6640625" customWidth="1"/>
  </cols>
  <sheetData>
    <row r="1" spans="1:25" ht="15" thickBot="1" x14ac:dyDescent="0.35">
      <c r="A1" s="25" t="s">
        <v>5</v>
      </c>
      <c r="B1" s="10" t="s">
        <v>6</v>
      </c>
      <c r="D1" s="9" t="s">
        <v>7</v>
      </c>
      <c r="E1" s="22"/>
      <c r="F1" s="8" t="s">
        <v>8</v>
      </c>
      <c r="H1" s="9" t="s">
        <v>22</v>
      </c>
      <c r="I1" s="13"/>
      <c r="J1" s="7" t="s">
        <v>11</v>
      </c>
      <c r="K1" s="16"/>
      <c r="L1" s="25" t="s">
        <v>5</v>
      </c>
      <c r="M1" s="10" t="s">
        <v>6</v>
      </c>
      <c r="N1" s="13"/>
      <c r="O1" s="9" t="s">
        <v>7</v>
      </c>
      <c r="P1" s="3"/>
      <c r="Q1" s="8" t="s">
        <v>8</v>
      </c>
      <c r="R1" s="2"/>
      <c r="S1" s="9" t="s">
        <v>21</v>
      </c>
      <c r="T1" s="41" t="s">
        <v>11</v>
      </c>
      <c r="V1" s="2"/>
      <c r="W1" s="3"/>
      <c r="X1" s="2"/>
      <c r="Y1" s="3"/>
    </row>
    <row r="2" spans="1:25" s="2" customFormat="1" ht="15" thickBot="1" x14ac:dyDescent="0.35">
      <c r="A2" s="26" t="s">
        <v>52</v>
      </c>
      <c r="B2" s="13"/>
      <c r="C2" s="15"/>
      <c r="D2" s="13"/>
      <c r="E2" s="22"/>
      <c r="F2" s="13"/>
      <c r="G2" s="15"/>
      <c r="H2" s="13"/>
      <c r="I2" s="13"/>
      <c r="J2" s="16"/>
      <c r="K2" s="16"/>
      <c r="L2" s="26" t="s">
        <v>52</v>
      </c>
      <c r="M2" s="15"/>
      <c r="N2" s="13"/>
      <c r="P2" s="3"/>
      <c r="Q2" s="3"/>
      <c r="S2" s="3"/>
      <c r="W2" s="3"/>
      <c r="Y2" s="3"/>
    </row>
    <row r="3" spans="1:25" ht="15" thickBot="1" x14ac:dyDescent="0.35">
      <c r="A3" s="26" t="s">
        <v>53</v>
      </c>
      <c r="B3" s="8" t="s">
        <v>12</v>
      </c>
      <c r="D3" s="9" t="s">
        <v>9</v>
      </c>
      <c r="E3" s="22"/>
      <c r="F3" s="8" t="s">
        <v>14</v>
      </c>
      <c r="H3" s="9" t="s">
        <v>13</v>
      </c>
      <c r="I3" s="13"/>
      <c r="J3" s="45" t="s">
        <v>193</v>
      </c>
      <c r="K3" s="16"/>
      <c r="L3" s="26" t="s">
        <v>53</v>
      </c>
      <c r="M3" s="8" t="s">
        <v>12</v>
      </c>
      <c r="N3" s="13"/>
      <c r="O3" s="9" t="s">
        <v>9</v>
      </c>
      <c r="P3" s="3"/>
      <c r="Q3" s="8" t="s">
        <v>14</v>
      </c>
      <c r="R3" s="2"/>
      <c r="S3" s="46" t="s">
        <v>13</v>
      </c>
      <c r="T3" s="47" t="s">
        <v>193</v>
      </c>
      <c r="U3" s="2"/>
      <c r="V3" s="2"/>
      <c r="W3" s="3"/>
      <c r="X3" s="2"/>
      <c r="Y3" s="3"/>
    </row>
    <row r="4" spans="1:25" x14ac:dyDescent="0.3">
      <c r="A4" s="27" t="s">
        <v>194</v>
      </c>
      <c r="B4" s="1"/>
      <c r="C4" s="4"/>
      <c r="D4" s="4"/>
      <c r="E4" s="29"/>
      <c r="F4" s="4"/>
      <c r="G4" s="4"/>
      <c r="H4" s="4"/>
      <c r="I4" s="4"/>
      <c r="J4" s="4"/>
      <c r="K4" s="4"/>
      <c r="L4" s="27" t="s">
        <v>195</v>
      </c>
      <c r="M4" s="4"/>
      <c r="N4" s="4"/>
      <c r="O4" s="1"/>
      <c r="P4" s="1"/>
      <c r="Q4" s="1"/>
      <c r="R4" s="1"/>
      <c r="S4" s="1"/>
      <c r="T4" s="1"/>
      <c r="V4" s="1"/>
      <c r="W4" s="1"/>
      <c r="X4" s="1"/>
      <c r="Y4" s="1"/>
    </row>
    <row r="5" spans="1:25" x14ac:dyDescent="0.3">
      <c r="A5" s="32" t="s">
        <v>0</v>
      </c>
      <c r="B5" s="33" t="s">
        <v>1</v>
      </c>
      <c r="C5" s="32" t="s">
        <v>10</v>
      </c>
      <c r="D5" s="34" t="s">
        <v>2</v>
      </c>
      <c r="E5" s="28" t="s">
        <v>54</v>
      </c>
      <c r="F5" s="34" t="s">
        <v>3</v>
      </c>
      <c r="G5" s="32" t="s">
        <v>55</v>
      </c>
      <c r="H5" s="34" t="s">
        <v>4</v>
      </c>
      <c r="I5" s="32" t="s">
        <v>56</v>
      </c>
      <c r="J5" s="35" t="s">
        <v>58</v>
      </c>
      <c r="K5" s="35" t="s">
        <v>59</v>
      </c>
      <c r="L5" s="35" t="s">
        <v>57</v>
      </c>
      <c r="M5" s="36" t="s">
        <v>15</v>
      </c>
      <c r="N5" s="33" t="s">
        <v>16</v>
      </c>
      <c r="O5" s="33" t="s">
        <v>17</v>
      </c>
      <c r="P5" s="36" t="s">
        <v>18</v>
      </c>
      <c r="Q5" s="35" t="s">
        <v>60</v>
      </c>
      <c r="R5" s="36" t="s">
        <v>19</v>
      </c>
      <c r="S5" s="35" t="s">
        <v>61</v>
      </c>
      <c r="T5" s="39" t="s">
        <v>20</v>
      </c>
    </row>
    <row r="6" spans="1:25" x14ac:dyDescent="0.3">
      <c r="A6" s="30" t="s">
        <v>578</v>
      </c>
      <c r="B6" s="11">
        <v>42588</v>
      </c>
      <c r="C6" s="24">
        <v>18.46</v>
      </c>
      <c r="D6" s="4" t="s">
        <v>67</v>
      </c>
      <c r="E6" s="24">
        <v>17.260000000000002</v>
      </c>
      <c r="F6" s="5" t="s">
        <v>241</v>
      </c>
      <c r="G6" s="24">
        <v>17.440000000000001</v>
      </c>
      <c r="H6" s="5" t="s">
        <v>134</v>
      </c>
      <c r="I6" s="24">
        <v>17.149999999999999</v>
      </c>
      <c r="J6" s="38" t="s">
        <v>250</v>
      </c>
      <c r="K6" s="17"/>
      <c r="L6" s="42" t="s">
        <v>66</v>
      </c>
      <c r="M6" s="14" t="s">
        <v>104</v>
      </c>
      <c r="N6" s="19" t="s">
        <v>160</v>
      </c>
      <c r="O6" s="12" t="s">
        <v>223</v>
      </c>
      <c r="P6" s="18"/>
      <c r="Q6" s="40">
        <v>3</v>
      </c>
      <c r="R6" s="18"/>
      <c r="S6" s="17"/>
      <c r="T6" s="31"/>
    </row>
    <row r="7" spans="1:25" x14ac:dyDescent="0.3">
      <c r="A7" s="30" t="s">
        <v>36</v>
      </c>
      <c r="B7" s="11">
        <v>42630</v>
      </c>
      <c r="C7" s="24">
        <v>20.010000000000002</v>
      </c>
      <c r="D7" s="4" t="s">
        <v>37</v>
      </c>
      <c r="E7" s="24" t="s">
        <v>49</v>
      </c>
      <c r="F7" s="5" t="s">
        <v>248</v>
      </c>
      <c r="G7" s="24">
        <v>18.260000000000002</v>
      </c>
      <c r="H7" s="4" t="s">
        <v>200</v>
      </c>
      <c r="I7" s="24">
        <v>18.04</v>
      </c>
      <c r="J7" s="38" t="s">
        <v>251</v>
      </c>
      <c r="K7" s="17"/>
      <c r="L7" s="18" t="s">
        <v>36</v>
      </c>
      <c r="M7" s="14"/>
      <c r="N7" s="19"/>
      <c r="O7" s="12"/>
      <c r="P7" s="18"/>
      <c r="Q7" s="40">
        <v>0</v>
      </c>
      <c r="R7" s="18"/>
      <c r="S7" s="17"/>
      <c r="T7" s="31"/>
    </row>
    <row r="8" spans="1:25" x14ac:dyDescent="0.3">
      <c r="A8" s="30" t="s">
        <v>130</v>
      </c>
      <c r="B8" s="11">
        <v>42525</v>
      </c>
      <c r="C8" s="24">
        <v>20.58</v>
      </c>
      <c r="D8" s="5" t="s">
        <v>202</v>
      </c>
      <c r="E8" s="24">
        <v>19.07</v>
      </c>
      <c r="F8" s="4" t="s">
        <v>224</v>
      </c>
      <c r="G8" s="24">
        <v>18.48</v>
      </c>
      <c r="H8" s="4" t="s">
        <v>142</v>
      </c>
      <c r="I8" s="24">
        <v>19.010000000000002</v>
      </c>
      <c r="J8" s="38" t="s">
        <v>252</v>
      </c>
      <c r="K8" s="17"/>
      <c r="L8" s="42" t="s">
        <v>130</v>
      </c>
      <c r="M8" s="14" t="s">
        <v>105</v>
      </c>
      <c r="N8" s="19" t="s">
        <v>115</v>
      </c>
      <c r="O8" s="12" t="s">
        <v>205</v>
      </c>
      <c r="P8" s="18" t="s">
        <v>161</v>
      </c>
      <c r="Q8" s="40">
        <v>4</v>
      </c>
      <c r="R8" s="18" t="s">
        <v>233</v>
      </c>
      <c r="S8" s="17">
        <v>3</v>
      </c>
      <c r="T8" s="31">
        <v>7</v>
      </c>
    </row>
    <row r="9" spans="1:25" x14ac:dyDescent="0.3">
      <c r="A9" s="30" t="s">
        <v>95</v>
      </c>
      <c r="B9" s="11">
        <v>42609</v>
      </c>
      <c r="C9" s="24">
        <v>21.27</v>
      </c>
      <c r="D9" s="4" t="s">
        <v>96</v>
      </c>
      <c r="E9" s="24">
        <v>18.489999999999998</v>
      </c>
      <c r="F9" s="4" t="s">
        <v>202</v>
      </c>
      <c r="G9" s="24">
        <v>19.079999999999998</v>
      </c>
      <c r="H9" s="4" t="s">
        <v>236</v>
      </c>
      <c r="I9" s="24">
        <v>18.420000000000002</v>
      </c>
      <c r="J9" s="38" t="s">
        <v>254</v>
      </c>
      <c r="K9" s="17"/>
      <c r="L9" s="42" t="s">
        <v>95</v>
      </c>
      <c r="M9" s="14" t="s">
        <v>131</v>
      </c>
      <c r="N9" s="19" t="s">
        <v>177</v>
      </c>
      <c r="O9" s="12" t="s">
        <v>101</v>
      </c>
      <c r="P9" s="18" t="s">
        <v>132</v>
      </c>
      <c r="Q9" s="40">
        <v>4</v>
      </c>
      <c r="R9" s="18" t="s">
        <v>234</v>
      </c>
      <c r="S9" s="17">
        <v>3</v>
      </c>
      <c r="T9" s="31">
        <v>7</v>
      </c>
    </row>
    <row r="10" spans="1:25" x14ac:dyDescent="0.3">
      <c r="A10" s="30" t="s">
        <v>73</v>
      </c>
      <c r="B10" s="11">
        <v>42630</v>
      </c>
      <c r="C10" s="24">
        <v>21.16</v>
      </c>
      <c r="D10" s="5" t="s">
        <v>184</v>
      </c>
      <c r="E10" s="24">
        <v>19.059999999999999</v>
      </c>
      <c r="F10" s="4" t="s">
        <v>115</v>
      </c>
      <c r="G10" s="24">
        <v>19.489999999999998</v>
      </c>
      <c r="H10" s="5" t="s">
        <v>210</v>
      </c>
      <c r="I10" s="24">
        <v>19.05</v>
      </c>
      <c r="J10" s="38" t="s">
        <v>253</v>
      </c>
      <c r="K10" s="17"/>
      <c r="L10" s="42" t="s">
        <v>73</v>
      </c>
      <c r="M10" s="14" t="s">
        <v>133</v>
      </c>
      <c r="N10" s="19" t="s">
        <v>159</v>
      </c>
      <c r="O10" s="12" t="s">
        <v>183</v>
      </c>
      <c r="P10" s="18" t="s">
        <v>182</v>
      </c>
      <c r="Q10" s="40">
        <v>4</v>
      </c>
      <c r="R10" s="18" t="s">
        <v>240</v>
      </c>
      <c r="S10" s="17">
        <v>3</v>
      </c>
      <c r="T10" s="31">
        <v>7</v>
      </c>
    </row>
    <row r="11" spans="1:25" x14ac:dyDescent="0.3">
      <c r="A11" s="30" t="s">
        <v>109</v>
      </c>
      <c r="B11" s="11">
        <v>42518</v>
      </c>
      <c r="C11" s="24">
        <v>20.59</v>
      </c>
      <c r="D11" s="4" t="s">
        <v>180</v>
      </c>
      <c r="E11" s="24">
        <v>19.190000000000001</v>
      </c>
      <c r="F11" s="5" t="s">
        <v>164</v>
      </c>
      <c r="G11" s="24">
        <v>19.2</v>
      </c>
      <c r="H11" s="5" t="s">
        <v>166</v>
      </c>
      <c r="I11" s="24">
        <v>19.41</v>
      </c>
      <c r="J11" s="38" t="s">
        <v>186</v>
      </c>
      <c r="K11" s="17"/>
      <c r="L11" s="42" t="s">
        <v>109</v>
      </c>
      <c r="M11" s="14" t="s">
        <v>174</v>
      </c>
      <c r="N11" s="19" t="s">
        <v>204</v>
      </c>
      <c r="O11" s="12" t="s">
        <v>209</v>
      </c>
      <c r="P11" s="18" t="s">
        <v>233</v>
      </c>
      <c r="Q11" s="40">
        <v>4</v>
      </c>
      <c r="R11" s="18"/>
      <c r="S11" s="17"/>
      <c r="T11" s="31"/>
    </row>
    <row r="12" spans="1:25" x14ac:dyDescent="0.3">
      <c r="A12" s="30" t="s">
        <v>64</v>
      </c>
      <c r="B12" s="11">
        <v>42497</v>
      </c>
      <c r="C12" s="24">
        <v>22.03</v>
      </c>
      <c r="D12" s="4" t="s">
        <v>164</v>
      </c>
      <c r="E12" s="24">
        <v>19.48</v>
      </c>
      <c r="F12" s="4" t="s">
        <v>75</v>
      </c>
      <c r="G12" s="24">
        <v>19.350000000000001</v>
      </c>
      <c r="H12" s="4" t="s">
        <v>166</v>
      </c>
      <c r="I12" s="24">
        <v>20.12</v>
      </c>
      <c r="J12" s="38" t="s">
        <v>187</v>
      </c>
      <c r="K12" s="17"/>
      <c r="L12" s="42" t="s">
        <v>64</v>
      </c>
      <c r="M12" s="14" t="s">
        <v>88</v>
      </c>
      <c r="N12" s="19" t="s">
        <v>105</v>
      </c>
      <c r="O12" s="12" t="s">
        <v>155</v>
      </c>
      <c r="P12" s="18" t="s">
        <v>126</v>
      </c>
      <c r="Q12" s="40">
        <v>4</v>
      </c>
      <c r="R12" s="18" t="s">
        <v>190</v>
      </c>
      <c r="S12" s="17">
        <v>3</v>
      </c>
      <c r="T12" s="31">
        <v>7</v>
      </c>
    </row>
    <row r="13" spans="1:25" x14ac:dyDescent="0.3">
      <c r="A13" s="30" t="s">
        <v>26</v>
      </c>
      <c r="B13" s="11">
        <v>42476</v>
      </c>
      <c r="C13" s="24">
        <v>22.5</v>
      </c>
      <c r="D13" s="5" t="s">
        <v>67</v>
      </c>
      <c r="E13" s="24">
        <v>19.399999999999999</v>
      </c>
      <c r="F13" s="4" t="s">
        <v>205</v>
      </c>
      <c r="G13" s="24">
        <v>20.45</v>
      </c>
      <c r="H13" s="4" t="s">
        <v>200</v>
      </c>
      <c r="I13" s="24">
        <v>20.55</v>
      </c>
      <c r="J13" s="38" t="s">
        <v>213</v>
      </c>
      <c r="K13" s="17"/>
      <c r="L13" s="18" t="s">
        <v>26</v>
      </c>
      <c r="M13" s="14" t="s">
        <v>176</v>
      </c>
      <c r="N13" s="19" t="s">
        <v>197</v>
      </c>
      <c r="O13" s="12" t="s">
        <v>115</v>
      </c>
      <c r="P13" s="18" t="s">
        <v>211</v>
      </c>
      <c r="Q13" s="40">
        <v>4</v>
      </c>
      <c r="R13" s="18"/>
      <c r="S13" s="17"/>
      <c r="T13" s="31"/>
    </row>
    <row r="14" spans="1:25" x14ac:dyDescent="0.3">
      <c r="A14" s="30" t="s">
        <v>32</v>
      </c>
      <c r="B14" s="11">
        <v>42546</v>
      </c>
      <c r="C14" s="24">
        <v>23.26</v>
      </c>
      <c r="D14" s="5" t="s">
        <v>35</v>
      </c>
      <c r="E14" s="24" t="s">
        <v>33</v>
      </c>
      <c r="F14" s="4" t="s">
        <v>170</v>
      </c>
      <c r="G14" s="24">
        <v>21</v>
      </c>
      <c r="H14" s="4" t="s">
        <v>205</v>
      </c>
      <c r="I14" s="24">
        <v>21.06</v>
      </c>
      <c r="J14" s="38" t="s">
        <v>214</v>
      </c>
      <c r="K14" s="17"/>
      <c r="L14" s="18" t="s">
        <v>32</v>
      </c>
      <c r="M14" s="14" t="s">
        <v>192</v>
      </c>
      <c r="N14" s="19"/>
      <c r="O14" s="12"/>
      <c r="P14" s="18"/>
      <c r="Q14" s="40">
        <v>1</v>
      </c>
      <c r="R14" s="18"/>
      <c r="S14" s="17"/>
      <c r="T14" s="31"/>
    </row>
    <row r="15" spans="1:25" x14ac:dyDescent="0.3">
      <c r="A15" s="30" t="s">
        <v>143</v>
      </c>
      <c r="B15" s="11">
        <v>42567</v>
      </c>
      <c r="C15" s="24">
        <v>23.51</v>
      </c>
      <c r="D15" s="4" t="s">
        <v>142</v>
      </c>
      <c r="E15" s="24">
        <v>20.28</v>
      </c>
      <c r="F15" s="4" t="s">
        <v>169</v>
      </c>
      <c r="G15" s="24">
        <v>21</v>
      </c>
      <c r="H15" s="4" t="s">
        <v>201</v>
      </c>
      <c r="I15" s="24">
        <v>20.149999999999999</v>
      </c>
      <c r="J15" s="38" t="s">
        <v>216</v>
      </c>
      <c r="K15" s="17"/>
      <c r="L15" s="42" t="s">
        <v>143</v>
      </c>
      <c r="M15" s="14" t="s">
        <v>197</v>
      </c>
      <c r="N15" s="19" t="s">
        <v>238</v>
      </c>
      <c r="O15" s="12"/>
      <c r="P15" s="18"/>
      <c r="Q15" s="40">
        <v>2</v>
      </c>
      <c r="R15" s="18"/>
      <c r="S15" s="17"/>
      <c r="T15" s="31"/>
    </row>
    <row r="16" spans="1:25" x14ac:dyDescent="0.3">
      <c r="A16" s="30" t="s">
        <v>116</v>
      </c>
      <c r="B16" s="11">
        <v>42630</v>
      </c>
      <c r="C16" s="24">
        <v>23.04</v>
      </c>
      <c r="D16" s="4" t="s">
        <v>227</v>
      </c>
      <c r="E16" s="24">
        <v>21.4</v>
      </c>
      <c r="F16" s="5" t="s">
        <v>165</v>
      </c>
      <c r="G16" s="24">
        <v>21.28</v>
      </c>
      <c r="H16" s="4" t="s">
        <v>246</v>
      </c>
      <c r="I16" s="24">
        <v>21.28</v>
      </c>
      <c r="J16" s="38" t="s">
        <v>255</v>
      </c>
      <c r="K16" s="17"/>
      <c r="L16" s="42" t="s">
        <v>116</v>
      </c>
      <c r="M16" s="14"/>
      <c r="N16" s="19"/>
      <c r="O16" s="12"/>
      <c r="P16" s="18"/>
      <c r="Q16" s="40">
        <v>0</v>
      </c>
      <c r="R16" s="18"/>
      <c r="S16" s="17"/>
      <c r="T16" s="31"/>
    </row>
    <row r="17" spans="1:20" x14ac:dyDescent="0.3">
      <c r="A17" s="30" t="s">
        <v>86</v>
      </c>
      <c r="B17" s="11">
        <v>42469</v>
      </c>
      <c r="C17" s="24">
        <v>24.08</v>
      </c>
      <c r="D17" s="4" t="s">
        <v>98</v>
      </c>
      <c r="E17" s="24">
        <v>21.32</v>
      </c>
      <c r="F17" s="4" t="s">
        <v>119</v>
      </c>
      <c r="G17" s="24">
        <v>21.39</v>
      </c>
      <c r="H17" s="4" t="s">
        <v>114</v>
      </c>
      <c r="I17" s="24">
        <v>22.02</v>
      </c>
      <c r="J17" s="38" t="s">
        <v>157</v>
      </c>
      <c r="K17" s="17"/>
      <c r="L17" s="42" t="s">
        <v>86</v>
      </c>
      <c r="M17" s="14" t="s">
        <v>102</v>
      </c>
      <c r="N17" s="19"/>
      <c r="O17" s="12"/>
      <c r="P17" s="18"/>
      <c r="Q17" s="40">
        <v>1</v>
      </c>
      <c r="R17" s="18"/>
      <c r="S17" s="17"/>
      <c r="T17" s="31"/>
    </row>
    <row r="18" spans="1:20" x14ac:dyDescent="0.3">
      <c r="A18" s="30" t="s">
        <v>28</v>
      </c>
      <c r="B18" s="11">
        <v>42553</v>
      </c>
      <c r="C18" s="24">
        <v>23.45</v>
      </c>
      <c r="D18" s="4" t="s">
        <v>29</v>
      </c>
      <c r="E18" s="24" t="s">
        <v>30</v>
      </c>
      <c r="F18" s="4" t="s">
        <v>121</v>
      </c>
      <c r="G18" s="24">
        <v>21.33</v>
      </c>
      <c r="H18" s="4" t="s">
        <v>147</v>
      </c>
      <c r="I18" s="24">
        <v>22.3</v>
      </c>
      <c r="J18" s="38" t="s">
        <v>215</v>
      </c>
      <c r="K18" s="17"/>
      <c r="L18" s="18" t="s">
        <v>28</v>
      </c>
      <c r="M18" s="14" t="s">
        <v>208</v>
      </c>
      <c r="N18" s="19" t="s">
        <v>244</v>
      </c>
      <c r="O18" s="12"/>
      <c r="P18" s="18"/>
      <c r="Q18" s="40">
        <v>2</v>
      </c>
      <c r="R18" s="18"/>
      <c r="S18" s="17"/>
      <c r="T18" s="31"/>
    </row>
    <row r="19" spans="1:20" x14ac:dyDescent="0.3">
      <c r="A19" s="30" t="s">
        <v>31</v>
      </c>
      <c r="B19" s="11">
        <v>42623</v>
      </c>
      <c r="C19" s="24">
        <v>24.47</v>
      </c>
      <c r="D19" s="4" t="s">
        <v>249</v>
      </c>
      <c r="E19" s="24">
        <v>21.26</v>
      </c>
      <c r="F19" s="4" t="s">
        <v>237</v>
      </c>
      <c r="G19" s="24">
        <v>22.27</v>
      </c>
      <c r="H19" s="4" t="s">
        <v>75</v>
      </c>
      <c r="I19" s="24">
        <v>21.42</v>
      </c>
      <c r="J19" s="38" t="s">
        <v>256</v>
      </c>
      <c r="K19" s="17"/>
      <c r="L19" s="18" t="s">
        <v>31</v>
      </c>
      <c r="M19" s="14" t="s">
        <v>83</v>
      </c>
      <c r="N19" s="19" t="s">
        <v>65</v>
      </c>
      <c r="O19" s="43" t="s">
        <v>88</v>
      </c>
      <c r="P19" s="18" t="s">
        <v>208</v>
      </c>
      <c r="Q19" s="40">
        <v>4</v>
      </c>
      <c r="R19" s="18" t="s">
        <v>227</v>
      </c>
      <c r="S19" s="17">
        <v>3</v>
      </c>
      <c r="T19" s="31">
        <v>7</v>
      </c>
    </row>
    <row r="20" spans="1:20" x14ac:dyDescent="0.3">
      <c r="A20" s="30" t="s">
        <v>24</v>
      </c>
      <c r="B20" s="11">
        <v>42581</v>
      </c>
      <c r="C20" s="24">
        <v>24.3</v>
      </c>
      <c r="D20" s="5" t="s">
        <v>179</v>
      </c>
      <c r="E20" s="24">
        <v>22.39</v>
      </c>
      <c r="F20" s="4" t="s">
        <v>34</v>
      </c>
      <c r="G20" s="24" t="s">
        <v>51</v>
      </c>
      <c r="H20" s="4" t="s">
        <v>200</v>
      </c>
      <c r="I20" s="24">
        <v>21.35</v>
      </c>
      <c r="J20" s="38" t="s">
        <v>217</v>
      </c>
      <c r="K20" s="17"/>
      <c r="L20" s="18" t="s">
        <v>24</v>
      </c>
      <c r="M20" s="14" t="s">
        <v>79</v>
      </c>
      <c r="N20" s="19" t="s">
        <v>62</v>
      </c>
      <c r="O20" s="12" t="s">
        <v>178</v>
      </c>
      <c r="P20" s="18" t="s">
        <v>144</v>
      </c>
      <c r="Q20" s="40">
        <v>4</v>
      </c>
      <c r="R20" s="18" t="s">
        <v>245</v>
      </c>
      <c r="S20" s="17">
        <v>3</v>
      </c>
      <c r="T20" s="31">
        <v>7</v>
      </c>
    </row>
    <row r="21" spans="1:20" x14ac:dyDescent="0.3">
      <c r="A21" s="30" t="s">
        <v>93</v>
      </c>
      <c r="B21" s="11">
        <v>42525</v>
      </c>
      <c r="C21" s="24">
        <v>24.5</v>
      </c>
      <c r="D21" s="4" t="s">
        <v>206</v>
      </c>
      <c r="E21" s="24">
        <v>23.14</v>
      </c>
      <c r="F21" s="4" t="s">
        <v>203</v>
      </c>
      <c r="G21" s="24">
        <v>22.53</v>
      </c>
      <c r="H21" s="5" t="s">
        <v>210</v>
      </c>
      <c r="I21" s="24">
        <v>21.54</v>
      </c>
      <c r="J21" s="38" t="s">
        <v>218</v>
      </c>
      <c r="K21" s="17"/>
      <c r="L21" s="42" t="s">
        <v>94</v>
      </c>
      <c r="M21" s="14" t="s">
        <v>141</v>
      </c>
      <c r="N21" s="19" t="s">
        <v>124</v>
      </c>
      <c r="O21" s="12" t="s">
        <v>151</v>
      </c>
      <c r="P21" s="18" t="s">
        <v>231</v>
      </c>
      <c r="Q21" s="40">
        <v>4</v>
      </c>
      <c r="R21" s="18"/>
      <c r="S21" s="17"/>
      <c r="T21" s="31"/>
    </row>
    <row r="22" spans="1:20" x14ac:dyDescent="0.3">
      <c r="A22" s="30" t="s">
        <v>23</v>
      </c>
      <c r="B22" s="11">
        <v>42588</v>
      </c>
      <c r="C22" s="24">
        <v>25.04</v>
      </c>
      <c r="D22" s="4" t="s">
        <v>180</v>
      </c>
      <c r="E22" s="24">
        <v>22.54</v>
      </c>
      <c r="F22" s="4" t="s">
        <v>100</v>
      </c>
      <c r="G22" s="24">
        <v>23.14</v>
      </c>
      <c r="H22" s="4" t="s">
        <v>235</v>
      </c>
      <c r="I22" s="24">
        <v>22.56</v>
      </c>
      <c r="J22" s="38" t="s">
        <v>257</v>
      </c>
      <c r="K22" s="17"/>
      <c r="L22" s="18" t="s">
        <v>23</v>
      </c>
      <c r="M22" s="14" t="s">
        <v>174</v>
      </c>
      <c r="N22" s="19" t="s">
        <v>233</v>
      </c>
      <c r="O22" s="12" t="s">
        <v>205</v>
      </c>
      <c r="P22" s="18"/>
      <c r="Q22" s="40">
        <v>3</v>
      </c>
      <c r="R22" s="18"/>
      <c r="S22" s="17"/>
      <c r="T22" s="31"/>
    </row>
    <row r="23" spans="1:20" x14ac:dyDescent="0.3">
      <c r="A23" s="30" t="s">
        <v>84</v>
      </c>
      <c r="B23" s="11">
        <v>42469</v>
      </c>
      <c r="C23" s="24">
        <v>25.53</v>
      </c>
      <c r="D23" s="5" t="s">
        <v>162</v>
      </c>
      <c r="E23" s="24">
        <v>23.23</v>
      </c>
      <c r="F23" s="4" t="s">
        <v>96</v>
      </c>
      <c r="G23" s="24">
        <v>22.23</v>
      </c>
      <c r="H23" s="4" t="s">
        <v>124</v>
      </c>
      <c r="I23" s="24">
        <v>22.34</v>
      </c>
      <c r="J23" s="38" t="s">
        <v>188</v>
      </c>
      <c r="K23" s="17"/>
      <c r="L23" s="42" t="s">
        <v>84</v>
      </c>
      <c r="M23" s="14" t="s">
        <v>85</v>
      </c>
      <c r="N23" s="19"/>
      <c r="O23" s="12"/>
      <c r="P23" s="18"/>
      <c r="Q23" s="40">
        <v>1</v>
      </c>
      <c r="R23" s="18"/>
      <c r="S23" s="17"/>
      <c r="T23" s="31"/>
    </row>
    <row r="24" spans="1:20" x14ac:dyDescent="0.3">
      <c r="A24" s="30" t="s">
        <v>82</v>
      </c>
      <c r="B24" s="11">
        <v>42455</v>
      </c>
      <c r="C24" s="24">
        <v>28.09</v>
      </c>
      <c r="D24" s="4" t="s">
        <v>110</v>
      </c>
      <c r="E24" s="24">
        <v>23.19</v>
      </c>
      <c r="F24" s="4" t="s">
        <v>198</v>
      </c>
      <c r="G24" s="24">
        <v>22.44</v>
      </c>
      <c r="H24" s="4" t="s">
        <v>201</v>
      </c>
      <c r="I24" s="24">
        <v>22.35</v>
      </c>
      <c r="J24" s="38" t="s">
        <v>220</v>
      </c>
      <c r="K24" s="17"/>
      <c r="L24" s="42" t="s">
        <v>82</v>
      </c>
      <c r="M24" s="14"/>
      <c r="N24" s="19"/>
      <c r="O24" s="12"/>
      <c r="P24" s="18"/>
      <c r="Q24" s="40">
        <v>0</v>
      </c>
      <c r="R24" s="18"/>
      <c r="S24" s="17"/>
      <c r="T24" s="31"/>
    </row>
    <row r="25" spans="1:20" x14ac:dyDescent="0.3">
      <c r="A25" s="30" t="s">
        <v>81</v>
      </c>
      <c r="B25" s="11">
        <v>42455</v>
      </c>
      <c r="C25" s="24">
        <v>27.49</v>
      </c>
      <c r="D25" s="4" t="s">
        <v>210</v>
      </c>
      <c r="E25" s="24">
        <v>22.5</v>
      </c>
      <c r="F25" s="4" t="s">
        <v>114</v>
      </c>
      <c r="G25" s="24">
        <v>22.46</v>
      </c>
      <c r="H25" s="4" t="s">
        <v>198</v>
      </c>
      <c r="I25" s="24">
        <v>23.54</v>
      </c>
      <c r="J25" s="38" t="s">
        <v>219</v>
      </c>
      <c r="K25" s="17"/>
      <c r="L25" s="42" t="s">
        <v>81</v>
      </c>
      <c r="M25" s="14" t="s">
        <v>106</v>
      </c>
      <c r="N25" s="19" t="s">
        <v>156</v>
      </c>
      <c r="O25" s="12" t="s">
        <v>132</v>
      </c>
      <c r="P25" s="18" t="s">
        <v>177</v>
      </c>
      <c r="Q25" s="40">
        <v>4</v>
      </c>
      <c r="R25" s="18"/>
      <c r="S25" s="17"/>
      <c r="T25" s="31"/>
    </row>
    <row r="26" spans="1:20" x14ac:dyDescent="0.3">
      <c r="A26" s="30" t="s">
        <v>89</v>
      </c>
      <c r="B26" s="11">
        <v>42588</v>
      </c>
      <c r="C26" s="24">
        <v>28.26</v>
      </c>
      <c r="D26" s="4" t="s">
        <v>90</v>
      </c>
      <c r="E26" s="24">
        <v>25.2</v>
      </c>
      <c r="F26" s="4" t="s">
        <v>105</v>
      </c>
      <c r="G26" s="24">
        <v>25.58</v>
      </c>
      <c r="H26" s="4" t="s">
        <v>121</v>
      </c>
      <c r="I26" s="24">
        <v>24.16</v>
      </c>
      <c r="J26" s="38" t="s">
        <v>221</v>
      </c>
      <c r="K26" s="17"/>
      <c r="L26" s="42" t="s">
        <v>89</v>
      </c>
      <c r="M26" s="14"/>
      <c r="N26" s="19"/>
      <c r="O26" s="12"/>
      <c r="P26" s="18"/>
      <c r="Q26" s="40">
        <v>0</v>
      </c>
      <c r="R26" s="18"/>
      <c r="S26" s="17"/>
      <c r="T26" s="31"/>
    </row>
    <row r="27" spans="1:20" x14ac:dyDescent="0.3">
      <c r="A27" s="30" t="s">
        <v>108</v>
      </c>
      <c r="B27" s="11">
        <v>42602</v>
      </c>
      <c r="C27" s="24">
        <v>30.16</v>
      </c>
      <c r="D27" s="4" t="s">
        <v>232</v>
      </c>
      <c r="E27" s="24">
        <v>26.52</v>
      </c>
      <c r="F27" s="4" t="s">
        <v>246</v>
      </c>
      <c r="G27" s="24">
        <v>26.11</v>
      </c>
      <c r="H27" s="4" t="s">
        <v>222</v>
      </c>
      <c r="I27" s="24">
        <v>26.55</v>
      </c>
      <c r="J27" s="38" t="s">
        <v>258</v>
      </c>
      <c r="K27" s="17"/>
      <c r="L27" s="42" t="s">
        <v>108</v>
      </c>
      <c r="M27" s="14" t="s">
        <v>107</v>
      </c>
      <c r="N27" s="19" t="s">
        <v>149</v>
      </c>
      <c r="O27" s="12"/>
      <c r="P27" s="18"/>
      <c r="Q27" s="40">
        <v>2</v>
      </c>
      <c r="R27" s="18"/>
      <c r="S27" s="17"/>
      <c r="T27" s="31"/>
    </row>
    <row r="28" spans="1:20" x14ac:dyDescent="0.3">
      <c r="A28" s="30" t="s">
        <v>123</v>
      </c>
      <c r="B28" s="11">
        <v>42609</v>
      </c>
      <c r="C28" s="24">
        <v>30.43</v>
      </c>
      <c r="D28" s="5" t="s">
        <v>121</v>
      </c>
      <c r="E28" s="24">
        <v>26.56</v>
      </c>
      <c r="F28" s="4" t="s">
        <v>147</v>
      </c>
      <c r="G28" s="24">
        <v>27.21</v>
      </c>
      <c r="H28" s="4" t="s">
        <v>233</v>
      </c>
      <c r="I28" s="24">
        <v>26.08</v>
      </c>
      <c r="J28" s="38" t="s">
        <v>259</v>
      </c>
      <c r="K28" s="17"/>
      <c r="L28" s="42" t="s">
        <v>123</v>
      </c>
      <c r="M28" s="14" t="s">
        <v>167</v>
      </c>
      <c r="N28" s="19" t="s">
        <v>244</v>
      </c>
      <c r="O28" s="12"/>
      <c r="P28" s="18"/>
      <c r="Q28" s="40">
        <v>2</v>
      </c>
      <c r="R28" s="18"/>
      <c r="S28" s="17"/>
      <c r="T28" s="31"/>
    </row>
    <row r="29" spans="1:20" x14ac:dyDescent="0.3">
      <c r="A29" s="30" t="s">
        <v>103</v>
      </c>
      <c r="B29" s="11">
        <v>42525</v>
      </c>
      <c r="C29" s="24">
        <v>30.03</v>
      </c>
      <c r="D29" s="4" t="s">
        <v>102</v>
      </c>
      <c r="E29" s="24">
        <v>30.35</v>
      </c>
      <c r="F29" s="4" t="s">
        <v>112</v>
      </c>
      <c r="G29" s="24">
        <v>29.44</v>
      </c>
      <c r="H29" s="4" t="s">
        <v>181</v>
      </c>
      <c r="I29" s="24">
        <v>28.29</v>
      </c>
      <c r="J29" s="38" t="s">
        <v>189</v>
      </c>
      <c r="K29" s="17"/>
      <c r="L29" s="42" t="s">
        <v>103</v>
      </c>
      <c r="M29" s="14"/>
      <c r="N29" s="19"/>
      <c r="O29" s="12"/>
      <c r="P29" s="18"/>
      <c r="Q29" s="40">
        <v>0</v>
      </c>
      <c r="R29" s="18"/>
      <c r="S29" s="17"/>
      <c r="T29" s="31"/>
    </row>
    <row r="30" spans="1:20" x14ac:dyDescent="0.3">
      <c r="A30" s="30" t="s">
        <v>43</v>
      </c>
      <c r="B30" s="11">
        <v>42539</v>
      </c>
      <c r="C30" s="24">
        <v>18.43</v>
      </c>
      <c r="D30" s="4" t="s">
        <v>92</v>
      </c>
      <c r="E30" s="24">
        <v>17.170000000000002</v>
      </c>
      <c r="F30" s="4" t="s">
        <v>234</v>
      </c>
      <c r="G30" s="24">
        <v>18.03</v>
      </c>
      <c r="H30" s="4"/>
      <c r="I30" s="24"/>
      <c r="J30" s="38"/>
      <c r="K30" s="17"/>
      <c r="L30" s="18" t="s">
        <v>43</v>
      </c>
      <c r="M30" s="14"/>
      <c r="N30" s="19"/>
      <c r="O30" s="12"/>
      <c r="P30" s="18"/>
      <c r="Q30" s="40"/>
      <c r="R30" s="18"/>
      <c r="S30" s="17"/>
      <c r="T30" s="31"/>
    </row>
    <row r="31" spans="1:20" x14ac:dyDescent="0.3">
      <c r="A31" s="30" t="s">
        <v>138</v>
      </c>
      <c r="B31" s="11">
        <v>42574</v>
      </c>
      <c r="C31" s="24">
        <v>19.23</v>
      </c>
      <c r="D31" s="4" t="s">
        <v>139</v>
      </c>
      <c r="E31" s="24">
        <v>18.11</v>
      </c>
      <c r="F31" s="4"/>
      <c r="G31" s="24"/>
      <c r="H31" s="4"/>
      <c r="I31" s="24"/>
      <c r="J31" s="38"/>
      <c r="K31" s="17"/>
      <c r="L31" s="44" t="s">
        <v>138</v>
      </c>
      <c r="M31" s="14"/>
      <c r="N31" s="19"/>
      <c r="O31" s="12"/>
      <c r="P31" s="18"/>
      <c r="Q31" s="40"/>
      <c r="R31" s="18"/>
      <c r="S31" s="17"/>
      <c r="T31" s="31"/>
    </row>
    <row r="32" spans="1:20" x14ac:dyDescent="0.3">
      <c r="A32" s="30" t="s">
        <v>175</v>
      </c>
      <c r="B32" s="11">
        <v>42588</v>
      </c>
      <c r="C32" s="24">
        <v>19.48</v>
      </c>
      <c r="D32" s="5" t="s">
        <v>234</v>
      </c>
      <c r="E32" s="24">
        <v>18.39</v>
      </c>
      <c r="F32" s="4"/>
      <c r="G32" s="24"/>
      <c r="H32" s="4"/>
      <c r="I32" s="24"/>
      <c r="J32" s="38"/>
      <c r="K32" s="17"/>
      <c r="L32" s="42" t="s">
        <v>175</v>
      </c>
      <c r="M32" s="14"/>
      <c r="N32" s="19"/>
      <c r="O32" s="12"/>
      <c r="P32" s="18"/>
      <c r="Q32" s="40"/>
      <c r="R32" s="18"/>
      <c r="S32" s="17"/>
      <c r="T32" s="31"/>
    </row>
    <row r="33" spans="1:20" x14ac:dyDescent="0.3">
      <c r="A33" s="30" t="s">
        <v>127</v>
      </c>
      <c r="B33" s="11">
        <v>42497</v>
      </c>
      <c r="C33" s="24">
        <v>21.02</v>
      </c>
      <c r="D33" s="4" t="s">
        <v>149</v>
      </c>
      <c r="E33" s="24">
        <v>24.25</v>
      </c>
      <c r="F33" s="4" t="s">
        <v>164</v>
      </c>
      <c r="G33" s="24">
        <v>18.36</v>
      </c>
      <c r="H33" s="4"/>
      <c r="I33" s="24"/>
      <c r="J33" s="38"/>
      <c r="K33" s="17"/>
      <c r="L33" s="42" t="s">
        <v>127</v>
      </c>
      <c r="M33" s="14"/>
      <c r="N33" s="19"/>
      <c r="O33" s="12"/>
      <c r="P33" s="18"/>
      <c r="Q33" s="40"/>
      <c r="R33" s="18"/>
      <c r="S33" s="17"/>
      <c r="T33" s="31"/>
    </row>
    <row r="34" spans="1:20" x14ac:dyDescent="0.3">
      <c r="A34" s="30" t="s">
        <v>80</v>
      </c>
      <c r="B34" s="11">
        <v>42455</v>
      </c>
      <c r="C34" s="24">
        <v>21.23</v>
      </c>
      <c r="D34" s="4" t="s">
        <v>105</v>
      </c>
      <c r="E34" s="24">
        <v>20.18</v>
      </c>
      <c r="F34" s="4" t="s">
        <v>147</v>
      </c>
      <c r="G34" s="24">
        <v>20.38</v>
      </c>
      <c r="H34" s="4"/>
      <c r="I34" s="24"/>
      <c r="J34" s="38"/>
      <c r="K34" s="17"/>
      <c r="L34" s="42" t="s">
        <v>80</v>
      </c>
      <c r="M34" s="14"/>
      <c r="N34" s="19"/>
      <c r="O34" s="12"/>
      <c r="P34" s="18"/>
      <c r="Q34" s="40"/>
      <c r="R34" s="18"/>
      <c r="S34" s="17"/>
      <c r="T34" s="31"/>
    </row>
    <row r="35" spans="1:20" x14ac:dyDescent="0.3">
      <c r="A35" s="30" t="s">
        <v>128</v>
      </c>
      <c r="B35" s="11">
        <v>42497</v>
      </c>
      <c r="C35" s="24">
        <v>22.31</v>
      </c>
      <c r="D35" s="4" t="s">
        <v>164</v>
      </c>
      <c r="E35" s="24">
        <v>20.04</v>
      </c>
      <c r="F35" s="4"/>
      <c r="G35" s="24"/>
      <c r="H35" s="4"/>
      <c r="I35" s="24"/>
      <c r="J35" s="38"/>
      <c r="K35" s="17"/>
      <c r="L35" s="42" t="s">
        <v>128</v>
      </c>
      <c r="M35" s="14"/>
      <c r="N35" s="19"/>
      <c r="O35" s="12"/>
      <c r="P35" s="18"/>
      <c r="Q35" s="40"/>
      <c r="R35" s="18"/>
      <c r="S35" s="17"/>
      <c r="T35" s="31"/>
    </row>
    <row r="36" spans="1:20" x14ac:dyDescent="0.3">
      <c r="A36" s="30" t="s">
        <v>87</v>
      </c>
      <c r="B36" s="11">
        <v>42469</v>
      </c>
      <c r="C36" s="24">
        <v>28.07</v>
      </c>
      <c r="D36" s="4" t="s">
        <v>119</v>
      </c>
      <c r="E36" s="24">
        <v>24.4</v>
      </c>
      <c r="F36" s="4" t="s">
        <v>174</v>
      </c>
      <c r="G36" s="24">
        <v>24.12</v>
      </c>
      <c r="H36" s="4"/>
      <c r="I36" s="24"/>
      <c r="J36" s="38"/>
      <c r="K36" s="17"/>
      <c r="L36" s="42" t="s">
        <v>87</v>
      </c>
      <c r="M36" s="14"/>
      <c r="N36" s="19"/>
      <c r="O36" s="12"/>
      <c r="P36" s="18"/>
      <c r="Q36" s="40"/>
      <c r="R36" s="18"/>
      <c r="S36" s="17"/>
      <c r="T36" s="31"/>
    </row>
    <row r="37" spans="1:20" x14ac:dyDescent="0.3">
      <c r="A37" s="30" t="s">
        <v>129</v>
      </c>
      <c r="B37" s="11">
        <v>42518</v>
      </c>
      <c r="C37" s="24">
        <v>28.41</v>
      </c>
      <c r="D37" s="4"/>
      <c r="E37" s="24"/>
      <c r="F37" s="4"/>
      <c r="G37" s="24"/>
      <c r="H37" s="4"/>
      <c r="I37" s="24"/>
      <c r="J37" s="38"/>
      <c r="K37" s="17"/>
      <c r="L37" s="42" t="s">
        <v>129</v>
      </c>
      <c r="M37" s="14"/>
      <c r="N37" s="19"/>
      <c r="O37" s="12"/>
      <c r="P37" s="18"/>
      <c r="Q37" s="40"/>
      <c r="R37" s="18"/>
      <c r="S37" s="17"/>
      <c r="T37" s="31"/>
    </row>
    <row r="38" spans="1:20" x14ac:dyDescent="0.3">
      <c r="A38" s="30" t="s">
        <v>243</v>
      </c>
      <c r="B38" s="11">
        <v>42637</v>
      </c>
      <c r="C38" s="24">
        <v>29.09</v>
      </c>
      <c r="D38" s="5"/>
      <c r="E38" s="24"/>
      <c r="F38" s="4"/>
      <c r="G38" s="24"/>
      <c r="H38" s="4"/>
      <c r="I38" s="24"/>
      <c r="J38" s="38"/>
      <c r="K38" s="17"/>
      <c r="L38" s="42" t="s">
        <v>243</v>
      </c>
      <c r="M38" s="14"/>
      <c r="N38" s="19"/>
      <c r="O38" s="12"/>
      <c r="P38" s="18"/>
      <c r="Q38" s="40"/>
      <c r="R38" s="18"/>
      <c r="S38" s="17"/>
      <c r="T38" s="31"/>
    </row>
    <row r="39" spans="1:20" x14ac:dyDescent="0.3">
      <c r="A39" s="30" t="s">
        <v>158</v>
      </c>
      <c r="B39" s="11">
        <v>42616</v>
      </c>
      <c r="C39" s="24">
        <v>29.44</v>
      </c>
      <c r="D39" s="5"/>
      <c r="E39" s="24"/>
      <c r="F39" s="4"/>
      <c r="G39" s="24"/>
      <c r="H39" s="4"/>
      <c r="I39" s="24"/>
      <c r="J39" s="38"/>
      <c r="K39" s="17"/>
      <c r="L39" s="42" t="s">
        <v>158</v>
      </c>
      <c r="M39" s="14"/>
      <c r="N39" s="19"/>
      <c r="O39" s="12"/>
      <c r="P39" s="18"/>
      <c r="Q39" s="40"/>
      <c r="R39" s="18"/>
      <c r="S39" s="17"/>
      <c r="T39" s="31"/>
    </row>
    <row r="40" spans="1:20" x14ac:dyDescent="0.3">
      <c r="A40" s="30" t="s">
        <v>196</v>
      </c>
      <c r="B40" s="11">
        <v>42588</v>
      </c>
      <c r="C40" s="24">
        <v>30.24</v>
      </c>
      <c r="D40" s="5" t="s">
        <v>199</v>
      </c>
      <c r="E40" s="24">
        <v>26.26</v>
      </c>
      <c r="F40" s="4"/>
      <c r="G40" s="24"/>
      <c r="H40" s="4"/>
      <c r="I40" s="24"/>
      <c r="J40" s="38"/>
      <c r="K40" s="17"/>
      <c r="L40" s="42" t="s">
        <v>196</v>
      </c>
      <c r="M40" s="14"/>
      <c r="N40" s="19"/>
      <c r="O40" s="12"/>
      <c r="P40" s="18"/>
      <c r="Q40" s="40"/>
      <c r="R40" s="18"/>
      <c r="S40" s="17"/>
      <c r="T40" s="31"/>
    </row>
    <row r="41" spans="1:20" x14ac:dyDescent="0.3">
      <c r="A41" s="30" t="s">
        <v>25</v>
      </c>
      <c r="B41" s="11">
        <v>42420</v>
      </c>
      <c r="C41" s="24" t="s">
        <v>48</v>
      </c>
      <c r="D41" s="4" t="s">
        <v>100</v>
      </c>
      <c r="E41" s="24">
        <v>19.5</v>
      </c>
      <c r="F41" s="4"/>
      <c r="G41" s="24"/>
      <c r="H41" s="4"/>
      <c r="I41" s="24"/>
      <c r="J41" s="38"/>
      <c r="K41" s="17"/>
      <c r="L41" s="18" t="s">
        <v>25</v>
      </c>
      <c r="M41" s="14"/>
      <c r="N41" s="19"/>
      <c r="O41" s="12"/>
      <c r="P41" s="18"/>
      <c r="Q41" s="40"/>
      <c r="R41" s="18"/>
      <c r="S41" s="17"/>
      <c r="T41" s="31"/>
    </row>
    <row r="42" spans="1:20" x14ac:dyDescent="0.3">
      <c r="A42" s="30" t="s">
        <v>171</v>
      </c>
      <c r="B42" s="19"/>
      <c r="C42" s="24"/>
      <c r="D42" s="5" t="s">
        <v>197</v>
      </c>
      <c r="E42" s="24">
        <v>19.37</v>
      </c>
      <c r="F42" s="5" t="s">
        <v>212</v>
      </c>
      <c r="G42" s="24">
        <v>18.579999999999998</v>
      </c>
      <c r="H42" s="5"/>
      <c r="I42" s="24"/>
      <c r="J42" s="38"/>
      <c r="K42" s="17"/>
      <c r="L42" s="42" t="s">
        <v>171</v>
      </c>
      <c r="M42" s="14"/>
      <c r="N42" s="19"/>
      <c r="O42" s="12"/>
      <c r="P42" s="18"/>
      <c r="Q42" s="40"/>
      <c r="R42" s="18"/>
      <c r="S42" s="17"/>
      <c r="T42" s="31"/>
    </row>
    <row r="43" spans="1:20" x14ac:dyDescent="0.3">
      <c r="A43" s="30" t="s">
        <v>150</v>
      </c>
      <c r="B43" s="19"/>
      <c r="C43" s="24"/>
      <c r="D43" s="4" t="s">
        <v>151</v>
      </c>
      <c r="E43" s="24">
        <v>17.46</v>
      </c>
      <c r="F43" s="4"/>
      <c r="G43" s="24"/>
      <c r="H43" s="5"/>
      <c r="I43" s="24"/>
      <c r="J43" s="38"/>
      <c r="K43" s="17"/>
      <c r="L43" s="42" t="s">
        <v>150</v>
      </c>
      <c r="M43" s="14"/>
      <c r="N43" s="19"/>
      <c r="O43" s="12"/>
      <c r="P43" s="18"/>
      <c r="Q43" s="40"/>
      <c r="R43" s="18"/>
      <c r="S43" s="17"/>
      <c r="T43" s="31"/>
    </row>
    <row r="44" spans="1:20" x14ac:dyDescent="0.3">
      <c r="A44" s="30" t="s">
        <v>125</v>
      </c>
      <c r="B44" s="19"/>
      <c r="C44" s="24"/>
      <c r="D44" s="4" t="s">
        <v>144</v>
      </c>
      <c r="E44" s="24">
        <v>18.47</v>
      </c>
      <c r="F44" s="4"/>
      <c r="G44" s="24"/>
      <c r="H44" s="4"/>
      <c r="I44" s="24"/>
      <c r="J44" s="38"/>
      <c r="K44" s="17"/>
      <c r="L44" s="42" t="s">
        <v>125</v>
      </c>
      <c r="M44" s="14"/>
      <c r="N44" s="19"/>
      <c r="O44" s="12"/>
      <c r="P44" s="18"/>
      <c r="Q44" s="40"/>
      <c r="R44" s="18"/>
      <c r="S44" s="17"/>
      <c r="T44" s="31"/>
    </row>
    <row r="45" spans="1:20" x14ac:dyDescent="0.3">
      <c r="A45" s="30" t="s">
        <v>113</v>
      </c>
      <c r="B45" s="19"/>
      <c r="C45" s="24"/>
      <c r="D45" s="4" t="s">
        <v>112</v>
      </c>
      <c r="E45" s="24">
        <v>17.010000000000002</v>
      </c>
      <c r="F45" s="4"/>
      <c r="G45" s="24"/>
      <c r="H45" s="4"/>
      <c r="I45" s="24"/>
      <c r="J45" s="38"/>
      <c r="K45" s="17"/>
      <c r="L45" s="44" t="s">
        <v>113</v>
      </c>
      <c r="M45" s="14"/>
      <c r="N45" s="19"/>
      <c r="O45" s="12"/>
      <c r="P45" s="18"/>
      <c r="Q45" s="40"/>
      <c r="R45" s="18"/>
      <c r="S45" s="17"/>
      <c r="T45" s="31"/>
    </row>
    <row r="46" spans="1:20" x14ac:dyDescent="0.3">
      <c r="A46" s="30" t="s">
        <v>173</v>
      </c>
      <c r="B46" s="19"/>
      <c r="C46" s="24"/>
      <c r="D46" s="4" t="s">
        <v>174</v>
      </c>
      <c r="E46" s="24">
        <v>17.59</v>
      </c>
      <c r="F46" s="4"/>
      <c r="G46" s="24"/>
      <c r="H46" s="4"/>
      <c r="I46" s="24"/>
      <c r="J46" s="38"/>
      <c r="K46" s="17"/>
      <c r="L46" s="42" t="s">
        <v>173</v>
      </c>
      <c r="M46" s="14"/>
      <c r="N46" s="19"/>
      <c r="O46" s="12"/>
      <c r="P46" s="18"/>
      <c r="Q46" s="40"/>
      <c r="R46" s="18"/>
      <c r="S46" s="17"/>
      <c r="T46" s="31"/>
    </row>
    <row r="47" spans="1:20" x14ac:dyDescent="0.3">
      <c r="A47" s="30" t="s">
        <v>39</v>
      </c>
      <c r="B47" s="19"/>
      <c r="C47" s="24"/>
      <c r="D47" s="5" t="s">
        <v>92</v>
      </c>
      <c r="E47" s="24">
        <v>19.52</v>
      </c>
      <c r="F47" s="5" t="s">
        <v>63</v>
      </c>
      <c r="G47" s="24">
        <v>21.26</v>
      </c>
      <c r="H47" s="4"/>
      <c r="I47" s="24"/>
      <c r="J47" s="38"/>
      <c r="K47" s="17"/>
      <c r="L47" s="18" t="s">
        <v>39</v>
      </c>
      <c r="M47" s="14"/>
      <c r="N47" s="19"/>
      <c r="O47" s="12"/>
      <c r="P47" s="18"/>
      <c r="Q47" s="40"/>
      <c r="R47" s="18"/>
      <c r="S47" s="17"/>
      <c r="T47" s="31"/>
    </row>
    <row r="48" spans="1:20" x14ac:dyDescent="0.3">
      <c r="A48" s="30" t="s">
        <v>68</v>
      </c>
      <c r="B48" s="19"/>
      <c r="C48" s="24"/>
      <c r="D48" s="4" t="s">
        <v>181</v>
      </c>
      <c r="E48" s="24">
        <v>22.43</v>
      </c>
      <c r="F48" s="4" t="s">
        <v>232</v>
      </c>
      <c r="G48" s="24">
        <v>23.11</v>
      </c>
      <c r="H48" s="4" t="s">
        <v>246</v>
      </c>
      <c r="I48" s="24">
        <v>23.35</v>
      </c>
      <c r="J48" s="38"/>
      <c r="K48" s="17"/>
      <c r="L48" s="42" t="s">
        <v>68</v>
      </c>
      <c r="M48" s="14"/>
      <c r="N48" s="19"/>
      <c r="O48" s="12"/>
      <c r="P48" s="18"/>
      <c r="Q48" s="40"/>
      <c r="R48" s="18"/>
      <c r="S48" s="17"/>
      <c r="T48" s="31"/>
    </row>
    <row r="49" spans="1:20" x14ac:dyDescent="0.3">
      <c r="A49" s="30" t="s">
        <v>70</v>
      </c>
      <c r="B49" s="19"/>
      <c r="C49" s="24"/>
      <c r="D49" s="4" t="s">
        <v>69</v>
      </c>
      <c r="E49" s="24">
        <v>26.41</v>
      </c>
      <c r="F49" s="4"/>
      <c r="G49" s="24"/>
      <c r="H49" s="4"/>
      <c r="I49" s="24"/>
      <c r="J49" s="38"/>
      <c r="K49" s="17"/>
      <c r="L49" s="42" t="s">
        <v>71</v>
      </c>
      <c r="M49" s="14"/>
      <c r="N49" s="19"/>
      <c r="O49" s="12"/>
      <c r="P49" s="18"/>
      <c r="Q49" s="40"/>
      <c r="R49" s="18"/>
      <c r="S49" s="17"/>
      <c r="T49" s="31"/>
    </row>
    <row r="50" spans="1:20" x14ac:dyDescent="0.3">
      <c r="A50" s="30" t="s">
        <v>72</v>
      </c>
      <c r="B50" s="19"/>
      <c r="C50" s="24"/>
      <c r="D50" s="4" t="s">
        <v>126</v>
      </c>
      <c r="E50" s="24">
        <v>25.43</v>
      </c>
      <c r="F50" s="4" t="s">
        <v>105</v>
      </c>
      <c r="G50" s="24">
        <v>26.24</v>
      </c>
      <c r="H50" s="4"/>
      <c r="I50" s="24"/>
      <c r="J50" s="38"/>
      <c r="K50" s="17"/>
      <c r="L50" s="42" t="s">
        <v>74</v>
      </c>
      <c r="M50" s="14"/>
      <c r="N50" s="19"/>
      <c r="O50" s="12"/>
      <c r="P50" s="18"/>
      <c r="Q50" s="40"/>
      <c r="R50" s="18"/>
      <c r="S50" s="17"/>
      <c r="T50" s="31"/>
    </row>
    <row r="51" spans="1:20" x14ac:dyDescent="0.3">
      <c r="A51" s="30" t="s">
        <v>42</v>
      </c>
      <c r="B51" s="19"/>
      <c r="C51" s="24"/>
      <c r="D51" s="37" t="s">
        <v>91</v>
      </c>
      <c r="E51" s="24">
        <v>17.12</v>
      </c>
      <c r="F51" s="37"/>
      <c r="G51" s="24"/>
      <c r="H51" s="37"/>
      <c r="I51" s="24"/>
      <c r="J51" s="38"/>
      <c r="K51" s="17"/>
      <c r="L51" s="18" t="s">
        <v>42</v>
      </c>
      <c r="M51" s="14"/>
      <c r="N51" s="19"/>
      <c r="O51" s="12"/>
      <c r="P51" s="18"/>
      <c r="Q51" s="40"/>
      <c r="R51" s="18"/>
      <c r="S51" s="17"/>
      <c r="T51" s="31"/>
    </row>
    <row r="52" spans="1:20" x14ac:dyDescent="0.3">
      <c r="A52" s="30" t="s">
        <v>152</v>
      </c>
      <c r="B52" s="19"/>
      <c r="C52" s="24"/>
      <c r="D52" s="37" t="s">
        <v>151</v>
      </c>
      <c r="E52" s="24">
        <v>18.489999999999998</v>
      </c>
      <c r="F52" s="37"/>
      <c r="G52" s="24"/>
      <c r="H52" s="37"/>
      <c r="I52" s="24"/>
      <c r="J52" s="38"/>
      <c r="K52" s="17"/>
      <c r="L52" s="42" t="s">
        <v>152</v>
      </c>
      <c r="M52" s="14"/>
      <c r="N52" s="19"/>
      <c r="O52" s="12"/>
      <c r="P52" s="18"/>
      <c r="Q52" s="40"/>
      <c r="R52" s="18"/>
      <c r="S52" s="17"/>
      <c r="T52" s="31"/>
    </row>
    <row r="53" spans="1:20" x14ac:dyDescent="0.3">
      <c r="A53" s="30" t="s">
        <v>38</v>
      </c>
      <c r="B53" s="19"/>
      <c r="C53" s="24"/>
      <c r="D53" s="4" t="s">
        <v>144</v>
      </c>
      <c r="E53" s="24">
        <v>19.02</v>
      </c>
      <c r="F53" s="4"/>
      <c r="G53" s="24"/>
      <c r="H53" s="4"/>
      <c r="I53" s="24"/>
      <c r="J53" s="38"/>
      <c r="K53" s="17"/>
      <c r="L53" s="18" t="s">
        <v>38</v>
      </c>
      <c r="M53" s="14"/>
      <c r="N53" s="19"/>
      <c r="O53" s="12"/>
      <c r="P53" s="18"/>
      <c r="Q53" s="40"/>
      <c r="R53" s="18"/>
      <c r="S53" s="17"/>
      <c r="T53" s="31"/>
    </row>
    <row r="54" spans="1:20" x14ac:dyDescent="0.3">
      <c r="A54" s="30" t="s">
        <v>47</v>
      </c>
      <c r="B54" s="19"/>
      <c r="C54" s="24"/>
      <c r="D54" s="4" t="s">
        <v>124</v>
      </c>
      <c r="E54" s="24">
        <v>20.079999999999998</v>
      </c>
      <c r="F54" s="4"/>
      <c r="G54" s="24"/>
      <c r="H54" s="4"/>
      <c r="I54" s="24"/>
      <c r="J54" s="38"/>
      <c r="K54" s="17"/>
      <c r="L54" s="18" t="s">
        <v>47</v>
      </c>
      <c r="M54" s="14"/>
      <c r="N54" s="19"/>
      <c r="O54" s="12"/>
      <c r="P54" s="18"/>
      <c r="Q54" s="40"/>
      <c r="R54" s="18"/>
      <c r="S54" s="17"/>
      <c r="T54" s="31"/>
    </row>
    <row r="55" spans="1:20" x14ac:dyDescent="0.3">
      <c r="A55" s="30" t="s">
        <v>44</v>
      </c>
      <c r="B55" s="19"/>
      <c r="C55" s="24"/>
      <c r="D55" s="5" t="s">
        <v>92</v>
      </c>
      <c r="E55" s="24">
        <v>21.19</v>
      </c>
      <c r="F55" s="5" t="s">
        <v>63</v>
      </c>
      <c r="G55" s="24">
        <v>22.21</v>
      </c>
      <c r="H55" s="4" t="s">
        <v>149</v>
      </c>
      <c r="I55" s="24">
        <v>21.24</v>
      </c>
      <c r="J55" s="38"/>
      <c r="K55" s="17"/>
      <c r="L55" s="18" t="s">
        <v>44</v>
      </c>
      <c r="M55" s="14"/>
      <c r="N55" s="19"/>
      <c r="O55" s="12"/>
      <c r="P55" s="18"/>
      <c r="Q55" s="40"/>
      <c r="R55" s="18"/>
      <c r="S55" s="17"/>
      <c r="T55" s="31"/>
    </row>
    <row r="56" spans="1:20" x14ac:dyDescent="0.3">
      <c r="A56" s="30" t="s">
        <v>45</v>
      </c>
      <c r="B56" s="19"/>
      <c r="C56" s="24"/>
      <c r="D56" s="4" t="s">
        <v>191</v>
      </c>
      <c r="E56" s="24">
        <v>20.53</v>
      </c>
      <c r="F56" s="4" t="s">
        <v>107</v>
      </c>
      <c r="G56" s="24">
        <v>21.08</v>
      </c>
      <c r="H56" s="4" t="s">
        <v>174</v>
      </c>
      <c r="I56" s="24">
        <v>21.07</v>
      </c>
      <c r="J56" s="38"/>
      <c r="K56" s="17"/>
      <c r="L56" s="18" t="s">
        <v>45</v>
      </c>
      <c r="M56" s="14"/>
      <c r="N56" s="19"/>
      <c r="O56" s="12"/>
      <c r="P56" s="18"/>
      <c r="Q56" s="40"/>
      <c r="R56" s="18"/>
      <c r="S56" s="17"/>
      <c r="T56" s="31"/>
    </row>
    <row r="57" spans="1:20" x14ac:dyDescent="0.3">
      <c r="A57" s="30" t="s">
        <v>154</v>
      </c>
      <c r="B57" s="19"/>
      <c r="C57" s="24"/>
      <c r="D57" s="4" t="s">
        <v>212</v>
      </c>
      <c r="E57" s="24">
        <v>22.05</v>
      </c>
      <c r="F57" s="4"/>
      <c r="G57" s="24"/>
      <c r="H57" s="4"/>
      <c r="I57" s="24"/>
      <c r="J57" s="38"/>
      <c r="K57" s="17"/>
      <c r="L57" s="42" t="s">
        <v>154</v>
      </c>
      <c r="M57" s="14"/>
      <c r="N57" s="19"/>
      <c r="O57" s="12"/>
      <c r="P57" s="18"/>
      <c r="Q57" s="40"/>
      <c r="R57" s="18"/>
      <c r="S57" s="17"/>
      <c r="T57" s="31"/>
    </row>
    <row r="58" spans="1:20" x14ac:dyDescent="0.3">
      <c r="A58" s="30" t="s">
        <v>40</v>
      </c>
      <c r="B58" s="19"/>
      <c r="C58" s="24"/>
      <c r="D58" s="5" t="s">
        <v>225</v>
      </c>
      <c r="E58" s="24">
        <v>21.39</v>
      </c>
      <c r="F58" s="4" t="s">
        <v>184</v>
      </c>
      <c r="G58" s="24">
        <v>22.07</v>
      </c>
      <c r="H58" s="4"/>
      <c r="I58" s="24"/>
      <c r="J58" s="38"/>
      <c r="K58" s="17"/>
      <c r="L58" s="18" t="s">
        <v>40</v>
      </c>
      <c r="M58" s="14"/>
      <c r="N58" s="19"/>
      <c r="O58" s="12"/>
      <c r="P58" s="18"/>
      <c r="Q58" s="40"/>
      <c r="R58" s="18"/>
      <c r="S58" s="17"/>
      <c r="T58" s="31"/>
    </row>
    <row r="59" spans="1:20" x14ac:dyDescent="0.3">
      <c r="A59" s="30" t="s">
        <v>27</v>
      </c>
      <c r="B59" s="19"/>
      <c r="C59" s="24"/>
      <c r="D59" s="4" t="s">
        <v>98</v>
      </c>
      <c r="E59" s="24">
        <v>21.26</v>
      </c>
      <c r="F59" s="4" t="s">
        <v>99</v>
      </c>
      <c r="G59" s="24">
        <v>21.5</v>
      </c>
      <c r="H59" s="4" t="s">
        <v>102</v>
      </c>
      <c r="I59" s="24">
        <v>31.19</v>
      </c>
      <c r="J59" s="38"/>
      <c r="K59" s="17"/>
      <c r="L59" s="18" t="s">
        <v>27</v>
      </c>
      <c r="M59" s="14" t="s">
        <v>168</v>
      </c>
      <c r="N59" s="19"/>
      <c r="O59" s="12"/>
      <c r="P59" s="18"/>
      <c r="Q59" s="40"/>
      <c r="R59" s="18"/>
      <c r="S59" s="17"/>
      <c r="T59" s="31"/>
    </row>
    <row r="60" spans="1:20" x14ac:dyDescent="0.3">
      <c r="A60" s="30" t="s">
        <v>41</v>
      </c>
      <c r="B60" s="19"/>
      <c r="C60" s="24"/>
      <c r="D60" s="4" t="s">
        <v>46</v>
      </c>
      <c r="E60" s="24" t="s">
        <v>50</v>
      </c>
      <c r="F60" s="4"/>
      <c r="G60" s="24"/>
      <c r="H60" s="4"/>
      <c r="I60" s="24"/>
      <c r="J60" s="38"/>
      <c r="K60" s="17"/>
      <c r="L60" s="18" t="s">
        <v>41</v>
      </c>
      <c r="M60" s="14"/>
      <c r="N60" s="19"/>
      <c r="O60" s="12"/>
      <c r="P60" s="18"/>
      <c r="Q60" s="40"/>
      <c r="R60" s="18"/>
      <c r="S60" s="17"/>
      <c r="T60" s="31"/>
    </row>
    <row r="61" spans="1:20" x14ac:dyDescent="0.3">
      <c r="A61" s="30" t="s">
        <v>76</v>
      </c>
      <c r="B61" s="19"/>
      <c r="C61" s="24"/>
      <c r="D61" s="4" t="s">
        <v>98</v>
      </c>
      <c r="E61" s="24">
        <v>20.190000000000001</v>
      </c>
      <c r="F61" s="4" t="s">
        <v>99</v>
      </c>
      <c r="G61" s="24">
        <v>19.55</v>
      </c>
      <c r="H61" s="4" t="s">
        <v>168</v>
      </c>
      <c r="I61" s="24">
        <v>21.57</v>
      </c>
      <c r="J61" s="38"/>
      <c r="K61" s="17"/>
      <c r="L61" s="42" t="s">
        <v>76</v>
      </c>
      <c r="M61" s="14"/>
      <c r="N61" s="19"/>
      <c r="O61" s="12"/>
      <c r="P61" s="18"/>
      <c r="Q61" s="40"/>
      <c r="R61" s="18"/>
      <c r="S61" s="17"/>
      <c r="T61" s="31"/>
    </row>
    <row r="62" spans="1:20" x14ac:dyDescent="0.3">
      <c r="A62" s="30" t="s">
        <v>77</v>
      </c>
      <c r="B62" s="19"/>
      <c r="C62" s="24"/>
      <c r="D62" s="4" t="s">
        <v>78</v>
      </c>
      <c r="E62" s="24">
        <v>21.26</v>
      </c>
      <c r="F62" s="4"/>
      <c r="G62" s="24"/>
      <c r="H62" s="4"/>
      <c r="I62" s="24"/>
      <c r="J62" s="38"/>
      <c r="K62" s="17"/>
      <c r="L62" s="42" t="s">
        <v>77</v>
      </c>
      <c r="M62" s="14"/>
      <c r="N62" s="19"/>
      <c r="O62" s="12"/>
      <c r="P62" s="18"/>
      <c r="Q62" s="40"/>
      <c r="R62" s="18"/>
      <c r="S62" s="17"/>
      <c r="T62" s="31"/>
    </row>
    <row r="63" spans="1:20" x14ac:dyDescent="0.3">
      <c r="A63" s="30" t="s">
        <v>117</v>
      </c>
      <c r="B63" s="11"/>
      <c r="C63" s="24"/>
      <c r="D63" s="4" t="s">
        <v>185</v>
      </c>
      <c r="E63" s="24">
        <v>22.21</v>
      </c>
      <c r="F63" s="4" t="s">
        <v>119</v>
      </c>
      <c r="G63" s="24">
        <v>23.33</v>
      </c>
      <c r="H63" s="4"/>
      <c r="I63" s="24"/>
      <c r="J63" s="38"/>
      <c r="K63" s="17"/>
      <c r="L63" s="42" t="s">
        <v>117</v>
      </c>
      <c r="M63" s="14"/>
      <c r="N63" s="19"/>
      <c r="O63" s="12"/>
      <c r="P63" s="18"/>
      <c r="Q63" s="40"/>
      <c r="R63" s="18"/>
      <c r="S63" s="17"/>
      <c r="T63" s="31"/>
    </row>
    <row r="64" spans="1:20" x14ac:dyDescent="0.3">
      <c r="A64" s="30" t="s">
        <v>111</v>
      </c>
      <c r="B64" s="11"/>
      <c r="C64" s="24"/>
      <c r="D64" s="4" t="s">
        <v>234</v>
      </c>
      <c r="E64" s="24">
        <v>23.54</v>
      </c>
      <c r="F64" s="4"/>
      <c r="G64" s="24"/>
      <c r="H64" s="4"/>
      <c r="I64" s="24"/>
      <c r="J64" s="38"/>
      <c r="K64" s="17"/>
      <c r="L64" s="42" t="s">
        <v>111</v>
      </c>
      <c r="M64" s="14"/>
      <c r="N64" s="19"/>
      <c r="O64" s="12"/>
      <c r="P64" s="18"/>
      <c r="Q64" s="40"/>
      <c r="R64" s="18"/>
      <c r="S64" s="17"/>
      <c r="T64" s="31"/>
    </row>
    <row r="65" spans="1:20" x14ac:dyDescent="0.3">
      <c r="A65" s="30" t="s">
        <v>120</v>
      </c>
      <c r="B65" s="11"/>
      <c r="C65" s="24"/>
      <c r="D65" s="4" t="s">
        <v>119</v>
      </c>
      <c r="E65" s="24">
        <v>24.36</v>
      </c>
      <c r="F65" s="4" t="s">
        <v>140</v>
      </c>
      <c r="G65" s="24">
        <v>24.46</v>
      </c>
      <c r="H65" s="4"/>
      <c r="I65" s="24"/>
      <c r="J65" s="38"/>
      <c r="K65" s="17"/>
      <c r="L65" s="42" t="s">
        <v>120</v>
      </c>
      <c r="M65" s="14"/>
      <c r="N65" s="19"/>
      <c r="O65" s="12"/>
      <c r="P65" s="18"/>
      <c r="Q65" s="40"/>
      <c r="R65" s="18"/>
      <c r="S65" s="17"/>
      <c r="T65" s="31"/>
    </row>
    <row r="66" spans="1:20" x14ac:dyDescent="0.3">
      <c r="A66" s="30" t="s">
        <v>97</v>
      </c>
      <c r="B66" s="11"/>
      <c r="C66" s="24"/>
      <c r="D66" s="5" t="s">
        <v>179</v>
      </c>
      <c r="E66" s="24">
        <v>27.22</v>
      </c>
      <c r="F66" s="4"/>
      <c r="G66" s="24"/>
      <c r="H66" s="4"/>
      <c r="I66" s="24"/>
      <c r="J66" s="38"/>
      <c r="K66" s="17"/>
      <c r="L66" s="42" t="s">
        <v>97</v>
      </c>
      <c r="M66" s="14"/>
      <c r="N66" s="19"/>
      <c r="O66" s="12"/>
      <c r="P66" s="18"/>
      <c r="Q66" s="40"/>
      <c r="R66" s="18"/>
      <c r="S66" s="17"/>
      <c r="T66" s="31"/>
    </row>
    <row r="67" spans="1:20" x14ac:dyDescent="0.3">
      <c r="A67" s="30" t="s">
        <v>118</v>
      </c>
      <c r="B67" s="11"/>
      <c r="C67" s="24"/>
      <c r="D67" s="4" t="s">
        <v>112</v>
      </c>
      <c r="E67" s="24">
        <v>25.14</v>
      </c>
      <c r="F67" s="4"/>
      <c r="G67" s="24"/>
      <c r="H67" s="4"/>
      <c r="I67" s="24"/>
      <c r="J67" s="38"/>
      <c r="K67" s="17"/>
      <c r="L67" s="42" t="s">
        <v>118</v>
      </c>
      <c r="M67" s="14"/>
      <c r="N67" s="19"/>
      <c r="O67" s="12"/>
      <c r="P67" s="18"/>
      <c r="Q67" s="40"/>
      <c r="R67" s="18"/>
      <c r="S67" s="17"/>
      <c r="T67" s="31"/>
    </row>
    <row r="68" spans="1:20" x14ac:dyDescent="0.3">
      <c r="A68" s="30" t="s">
        <v>122</v>
      </c>
      <c r="B68" s="11"/>
      <c r="C68" s="24"/>
      <c r="D68" s="5" t="s">
        <v>121</v>
      </c>
      <c r="E68" s="24">
        <v>25</v>
      </c>
      <c r="F68" s="4"/>
      <c r="G68" s="24"/>
      <c r="H68" s="4"/>
      <c r="I68" s="24"/>
      <c r="J68" s="38"/>
      <c r="K68" s="17"/>
      <c r="L68" s="42" t="s">
        <v>122</v>
      </c>
      <c r="M68" s="14"/>
      <c r="N68" s="19"/>
      <c r="O68" s="12"/>
      <c r="P68" s="18"/>
      <c r="Q68" s="40"/>
      <c r="R68" s="18"/>
      <c r="S68" s="17"/>
      <c r="T68" s="31"/>
    </row>
    <row r="69" spans="1:20" x14ac:dyDescent="0.3">
      <c r="A69" s="30" t="s">
        <v>135</v>
      </c>
      <c r="B69" s="11"/>
      <c r="C69" s="24"/>
      <c r="D69" s="5" t="s">
        <v>176</v>
      </c>
      <c r="E69" s="24">
        <v>19</v>
      </c>
      <c r="F69" s="4" t="s">
        <v>242</v>
      </c>
      <c r="G69" s="24">
        <v>21.19</v>
      </c>
      <c r="H69" s="4"/>
      <c r="I69" s="24"/>
      <c r="J69" s="38"/>
      <c r="K69" s="17"/>
      <c r="L69" s="42" t="s">
        <v>135</v>
      </c>
      <c r="M69" s="14"/>
      <c r="N69" s="19"/>
      <c r="O69" s="12"/>
      <c r="P69" s="18"/>
      <c r="Q69" s="40"/>
      <c r="R69" s="18"/>
      <c r="S69" s="17"/>
      <c r="T69" s="31"/>
    </row>
    <row r="70" spans="1:20" x14ac:dyDescent="0.3">
      <c r="A70" s="30" t="s">
        <v>145</v>
      </c>
      <c r="B70" s="11"/>
      <c r="C70" s="24"/>
      <c r="D70" s="5" t="s">
        <v>207</v>
      </c>
      <c r="E70" s="24">
        <v>19.47</v>
      </c>
      <c r="F70" s="4"/>
      <c r="G70" s="24"/>
      <c r="H70" s="4"/>
      <c r="I70" s="24"/>
      <c r="J70" s="38"/>
      <c r="K70" s="17"/>
      <c r="L70" s="42" t="s">
        <v>145</v>
      </c>
      <c r="M70" s="14"/>
      <c r="N70" s="19"/>
      <c r="O70" s="12"/>
      <c r="P70" s="18"/>
      <c r="Q70" s="40"/>
      <c r="R70" s="18"/>
      <c r="S70" s="17"/>
      <c r="T70" s="31"/>
    </row>
    <row r="71" spans="1:20" x14ac:dyDescent="0.3">
      <c r="A71" s="30" t="s">
        <v>146</v>
      </c>
      <c r="B71" s="11"/>
      <c r="C71" s="24"/>
      <c r="D71" s="5" t="s">
        <v>174</v>
      </c>
      <c r="E71" s="24">
        <v>21.58</v>
      </c>
      <c r="F71" s="4"/>
      <c r="G71" s="24"/>
      <c r="H71" s="4"/>
      <c r="I71" s="24"/>
      <c r="J71" s="38"/>
      <c r="K71" s="17"/>
      <c r="L71" s="42" t="s">
        <v>146</v>
      </c>
      <c r="M71" s="14"/>
      <c r="N71" s="19"/>
      <c r="O71" s="12"/>
      <c r="P71" s="18"/>
      <c r="Q71" s="40"/>
      <c r="R71" s="18"/>
      <c r="S71" s="17"/>
      <c r="T71" s="31"/>
    </row>
    <row r="72" spans="1:20" x14ac:dyDescent="0.3">
      <c r="A72" s="30" t="s">
        <v>137</v>
      </c>
      <c r="B72" s="11"/>
      <c r="C72" s="24"/>
      <c r="D72" s="5" t="s">
        <v>136</v>
      </c>
      <c r="E72" s="24">
        <v>24.42</v>
      </c>
      <c r="F72" s="4" t="s">
        <v>166</v>
      </c>
      <c r="G72" s="24">
        <v>24.52</v>
      </c>
      <c r="H72" s="4" t="s">
        <v>172</v>
      </c>
      <c r="I72" s="24">
        <v>25.2</v>
      </c>
      <c r="J72" s="38"/>
      <c r="K72" s="17"/>
      <c r="L72" s="42" t="s">
        <v>137</v>
      </c>
      <c r="M72" s="14"/>
      <c r="N72" s="19"/>
      <c r="O72" s="12"/>
      <c r="P72" s="18"/>
      <c r="Q72" s="40"/>
      <c r="R72" s="18"/>
      <c r="S72" s="17"/>
      <c r="T72" s="31"/>
    </row>
    <row r="73" spans="1:20" x14ac:dyDescent="0.3">
      <c r="A73" s="30" t="s">
        <v>153</v>
      </c>
      <c r="B73" s="11"/>
      <c r="C73" s="24"/>
      <c r="D73" s="5" t="s">
        <v>239</v>
      </c>
      <c r="E73" s="24">
        <v>21.29</v>
      </c>
      <c r="F73" s="4"/>
      <c r="G73" s="24"/>
      <c r="H73" s="4"/>
      <c r="I73" s="24"/>
      <c r="J73" s="38"/>
      <c r="K73" s="17"/>
      <c r="L73" s="42" t="s">
        <v>153</v>
      </c>
      <c r="M73" s="14"/>
      <c r="N73" s="19"/>
      <c r="O73" s="12"/>
      <c r="P73" s="18"/>
      <c r="Q73" s="40"/>
      <c r="R73" s="18"/>
      <c r="S73" s="17"/>
      <c r="T73" s="31"/>
    </row>
    <row r="74" spans="1:20" x14ac:dyDescent="0.3">
      <c r="A74" s="30" t="s">
        <v>163</v>
      </c>
      <c r="B74" s="11"/>
      <c r="C74" s="24"/>
      <c r="D74" s="5" t="s">
        <v>185</v>
      </c>
      <c r="E74" s="24">
        <v>26.14</v>
      </c>
      <c r="F74" s="4"/>
      <c r="G74" s="24"/>
      <c r="H74" s="4"/>
      <c r="I74" s="24"/>
      <c r="J74" s="38"/>
      <c r="K74" s="17"/>
      <c r="L74" s="42" t="s">
        <v>163</v>
      </c>
      <c r="M74" s="14"/>
      <c r="N74" s="19"/>
      <c r="O74" s="12"/>
      <c r="P74" s="18"/>
      <c r="Q74" s="40"/>
      <c r="R74" s="18"/>
      <c r="S74" s="17"/>
      <c r="T74" s="31"/>
    </row>
    <row r="75" spans="1:20" x14ac:dyDescent="0.3">
      <c r="A75" s="30" t="s">
        <v>226</v>
      </c>
      <c r="B75" s="11"/>
      <c r="C75" s="24"/>
      <c r="D75" s="5" t="s">
        <v>227</v>
      </c>
      <c r="E75" s="24">
        <v>19.12</v>
      </c>
      <c r="F75" s="4"/>
      <c r="G75" s="24"/>
      <c r="H75" s="4"/>
      <c r="I75" s="24"/>
      <c r="J75" s="38"/>
      <c r="K75" s="17"/>
      <c r="L75" s="42" t="s">
        <v>229</v>
      </c>
      <c r="M75" s="14"/>
      <c r="N75" s="19"/>
      <c r="O75" s="12"/>
      <c r="P75" s="18"/>
      <c r="Q75" s="40"/>
      <c r="R75" s="18"/>
      <c r="S75" s="17"/>
      <c r="T75" s="31"/>
    </row>
    <row r="76" spans="1:20" x14ac:dyDescent="0.3">
      <c r="A76" s="30" t="s">
        <v>148</v>
      </c>
      <c r="B76" s="11"/>
      <c r="C76" s="24"/>
      <c r="D76" s="5" t="s">
        <v>248</v>
      </c>
      <c r="E76" s="24">
        <v>20.43</v>
      </c>
      <c r="F76" s="4"/>
      <c r="G76" s="24"/>
      <c r="H76" s="4"/>
      <c r="I76" s="24"/>
      <c r="J76" s="38"/>
      <c r="K76" s="17"/>
      <c r="L76" s="42" t="s">
        <v>148</v>
      </c>
      <c r="M76" s="14"/>
      <c r="N76" s="19"/>
      <c r="O76" s="12"/>
      <c r="P76" s="18"/>
      <c r="Q76" s="40"/>
      <c r="R76" s="18"/>
      <c r="S76" s="17"/>
      <c r="T76" s="31"/>
    </row>
    <row r="77" spans="1:20" x14ac:dyDescent="0.3">
      <c r="A77" s="30" t="s">
        <v>228</v>
      </c>
      <c r="B77" s="11"/>
      <c r="C77" s="24"/>
      <c r="D77" s="5" t="s">
        <v>227</v>
      </c>
      <c r="E77" s="24">
        <v>28.41</v>
      </c>
      <c r="F77" s="4"/>
      <c r="G77" s="24"/>
      <c r="H77" s="4"/>
      <c r="I77" s="24"/>
      <c r="J77" s="38"/>
      <c r="K77" s="17"/>
      <c r="L77" s="42" t="s">
        <v>228</v>
      </c>
      <c r="M77" s="14"/>
      <c r="N77" s="19"/>
      <c r="O77" s="12"/>
      <c r="P77" s="18"/>
      <c r="Q77" s="40"/>
      <c r="R77" s="18"/>
      <c r="S77" s="17"/>
      <c r="T77" s="31"/>
    </row>
    <row r="78" spans="1:20" x14ac:dyDescent="0.3">
      <c r="A78" s="30" t="s">
        <v>247</v>
      </c>
      <c r="B78" s="11"/>
      <c r="C78" s="24"/>
      <c r="D78" s="5" t="s">
        <v>248</v>
      </c>
      <c r="E78" s="24">
        <v>22.33</v>
      </c>
      <c r="F78" s="4"/>
      <c r="G78" s="24"/>
      <c r="H78" s="4"/>
      <c r="I78" s="24"/>
      <c r="J78" s="38"/>
      <c r="K78" s="17"/>
      <c r="L78" s="42" t="s">
        <v>247</v>
      </c>
      <c r="M78" s="14"/>
      <c r="N78" s="19"/>
      <c r="O78" s="12"/>
      <c r="P78" s="18"/>
      <c r="Q78" s="40"/>
      <c r="R78" s="18"/>
      <c r="S78" s="17"/>
      <c r="T78" s="31"/>
    </row>
    <row r="79" spans="1:20" x14ac:dyDescent="0.3">
      <c r="A79" s="30" t="s">
        <v>230</v>
      </c>
      <c r="B79" s="11"/>
      <c r="C79" s="24"/>
      <c r="D79" s="5" t="s">
        <v>227</v>
      </c>
      <c r="E79" s="24">
        <v>39.19</v>
      </c>
      <c r="F79" s="4"/>
      <c r="G79" s="24"/>
      <c r="H79" s="4"/>
      <c r="I79" s="24"/>
      <c r="J79" s="38"/>
      <c r="K79" s="17"/>
      <c r="L79" s="42" t="s">
        <v>230</v>
      </c>
      <c r="M79" s="14"/>
      <c r="N79" s="19"/>
      <c r="O79" s="12"/>
      <c r="P79" s="18"/>
      <c r="Q79" s="40"/>
      <c r="R79" s="18"/>
      <c r="S79" s="17"/>
      <c r="T79" s="31"/>
    </row>
    <row r="80" spans="1:20" x14ac:dyDescent="0.3">
      <c r="B80" s="6"/>
      <c r="C80" s="4"/>
      <c r="J80" s="15"/>
      <c r="K80" s="15"/>
      <c r="N80" s="20"/>
      <c r="O80" s="21"/>
      <c r="Q80" s="2"/>
    </row>
    <row r="81" spans="3:10" customFormat="1" x14ac:dyDescent="0.3">
      <c r="C81" s="4"/>
      <c r="D81" s="6"/>
      <c r="E81" s="23"/>
      <c r="F81" s="6"/>
      <c r="G81" s="6"/>
      <c r="H81" s="6"/>
      <c r="I81" s="6"/>
      <c r="J81" s="15"/>
    </row>
    <row r="82" spans="3:10" customFormat="1" x14ac:dyDescent="0.3">
      <c r="C82" s="4"/>
      <c r="D82" s="6"/>
      <c r="E82" s="23"/>
      <c r="F82" s="6"/>
      <c r="G82" s="6"/>
      <c r="H82" s="6"/>
      <c r="I82" s="6"/>
      <c r="J82" s="6"/>
    </row>
    <row r="83" spans="3:10" customFormat="1" x14ac:dyDescent="0.3">
      <c r="C83" s="4"/>
      <c r="D83" s="6"/>
      <c r="E83" s="23"/>
      <c r="F83" s="6"/>
      <c r="G83" s="6"/>
      <c r="H83" s="6"/>
      <c r="I83" s="6"/>
      <c r="J83" s="6"/>
    </row>
  </sheetData>
  <phoneticPr fontId="4" type="noConversion"/>
  <pageMargins left="0.7" right="0.7" top="0.75" bottom="0.75" header="0.3" footer="0.3"/>
  <pageSetup paperSize="9" orientation="landscape" r:id="rId1"/>
  <headerFooter>
    <oddHeader>&amp;CWILMSLOW RC PARKRUN COMPETITION 2016</oddHeader>
    <oddFooter>&amp;CAs at 27.2.16</oddFooter>
  </headerFooter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zoomScale="70" zoomScaleNormal="70" workbookViewId="0">
      <pane ySplit="1" topLeftCell="A18" activePane="bottomLeft" state="frozen"/>
      <selection activeCell="B1" sqref="B1"/>
      <selection pane="bottomLeft" activeCell="H6" sqref="H6"/>
    </sheetView>
  </sheetViews>
  <sheetFormatPr defaultColWidth="10.88671875" defaultRowHeight="14.4" x14ac:dyDescent="0.3"/>
  <cols>
    <col min="1" max="4" width="10.88671875" customWidth="1"/>
    <col min="5" max="5" width="19.77734375" customWidth="1"/>
    <col min="6" max="7" width="15.6640625" customWidth="1"/>
    <col min="9" max="10" width="10.88671875" style="51"/>
    <col min="11" max="11" width="15.5546875" style="51" bestFit="1" customWidth="1"/>
    <col min="12" max="16" width="10.88671875" style="51"/>
    <col min="18" max="18" width="12.5546875" style="51" customWidth="1"/>
  </cols>
  <sheetData>
    <row r="1" spans="1:32" x14ac:dyDescent="0.3">
      <c r="I1" s="51" t="s">
        <v>269</v>
      </c>
      <c r="J1" s="51" t="s">
        <v>270</v>
      </c>
      <c r="K1" s="51" t="s">
        <v>271</v>
      </c>
      <c r="L1" s="51" t="s">
        <v>272</v>
      </c>
      <c r="M1" s="51" t="s">
        <v>268</v>
      </c>
      <c r="N1" s="51" t="s">
        <v>273</v>
      </c>
      <c r="O1" s="51" t="s">
        <v>274</v>
      </c>
      <c r="P1" s="51" t="s">
        <v>275</v>
      </c>
      <c r="Q1" s="51" t="s">
        <v>278</v>
      </c>
      <c r="R1" s="51" t="s">
        <v>276</v>
      </c>
      <c r="T1" s="51"/>
      <c r="U1" s="51"/>
      <c r="V1" s="51"/>
      <c r="W1" s="51" t="s">
        <v>268</v>
      </c>
      <c r="X1" s="51" t="s">
        <v>269</v>
      </c>
      <c r="Y1" s="51" t="s">
        <v>270</v>
      </c>
      <c r="Z1" s="51" t="s">
        <v>271</v>
      </c>
      <c r="AA1" s="51" t="s">
        <v>272</v>
      </c>
      <c r="AB1" s="51" t="s">
        <v>273</v>
      </c>
      <c r="AC1" s="51" t="s">
        <v>274</v>
      </c>
      <c r="AD1" s="51" t="s">
        <v>275</v>
      </c>
      <c r="AE1" s="51" t="s">
        <v>276</v>
      </c>
      <c r="AF1" s="51" t="s">
        <v>278</v>
      </c>
    </row>
    <row r="2" spans="1:32" x14ac:dyDescent="0.3">
      <c r="Q2" s="51"/>
      <c r="T2" s="51"/>
    </row>
    <row r="3" spans="1:32" x14ac:dyDescent="0.3">
      <c r="Q3" s="51"/>
      <c r="T3" s="51"/>
    </row>
    <row r="5" spans="1:32" x14ac:dyDescent="0.3">
      <c r="A5" s="48" t="s">
        <v>86</v>
      </c>
      <c r="B5" s="49">
        <v>148.99071950390319</v>
      </c>
      <c r="C5" s="48" t="s">
        <v>534</v>
      </c>
      <c r="D5" s="49">
        <v>121.7</v>
      </c>
      <c r="E5" s="49"/>
      <c r="F5" s="49"/>
      <c r="G5" s="49"/>
      <c r="I5" s="49"/>
      <c r="J5" s="49"/>
      <c r="K5" s="49"/>
      <c r="L5" s="49"/>
      <c r="M5" s="49"/>
      <c r="N5" s="49"/>
      <c r="O5" s="49"/>
      <c r="P5" s="49"/>
      <c r="Q5" s="49"/>
      <c r="R5" s="49"/>
      <c r="T5" t="s">
        <v>229</v>
      </c>
      <c r="W5" s="51"/>
      <c r="X5" s="51"/>
      <c r="Y5" s="51"/>
      <c r="Z5" s="51"/>
      <c r="AA5" s="51"/>
      <c r="AB5" s="51"/>
      <c r="AC5" s="51"/>
      <c r="AD5" s="51">
        <v>1.3333333333333334E-2</v>
      </c>
      <c r="AE5" s="51"/>
    </row>
    <row r="6" spans="1:32" x14ac:dyDescent="0.3">
      <c r="A6" s="48" t="s">
        <v>534</v>
      </c>
      <c r="B6" s="49">
        <v>122.95125565153097</v>
      </c>
      <c r="C6" s="48" t="s">
        <v>86</v>
      </c>
      <c r="D6" s="49">
        <v>143</v>
      </c>
      <c r="E6" t="s">
        <v>86</v>
      </c>
      <c r="L6" s="51">
        <v>1.503472222222222E-2</v>
      </c>
      <c r="M6" s="51">
        <v>1.6759259259259258E-2</v>
      </c>
      <c r="N6" s="51">
        <v>1.4953703703703705E-2</v>
      </c>
      <c r="P6" s="51">
        <v>1.5300925925925926E-2</v>
      </c>
      <c r="R6" s="51">
        <v>1.5532407407407406E-2</v>
      </c>
    </row>
    <row r="7" spans="1:32" ht="20.100000000000001" customHeight="1" x14ac:dyDescent="0.3">
      <c r="A7" s="48" t="s">
        <v>535</v>
      </c>
      <c r="B7" s="49" t="s">
        <v>536</v>
      </c>
      <c r="C7" s="48" t="s">
        <v>66</v>
      </c>
      <c r="D7" s="49">
        <v>114.74753312155639</v>
      </c>
      <c r="E7" t="s">
        <v>368</v>
      </c>
      <c r="I7" s="51">
        <v>1.2314814814814815E-2</v>
      </c>
      <c r="K7" s="51">
        <v>1.2974537037037036E-2</v>
      </c>
      <c r="L7" s="51">
        <v>1.2106481481481482E-2</v>
      </c>
      <c r="M7" s="51">
        <v>1.3032407407407407E-2</v>
      </c>
      <c r="N7" s="51">
        <v>1.2442129629629629E-2</v>
      </c>
      <c r="O7" s="51">
        <v>1.1979166666666666E-2</v>
      </c>
      <c r="P7" s="51">
        <v>1.2615740740740742E-2</v>
      </c>
      <c r="R7" s="51">
        <v>1.2627314814814815E-2</v>
      </c>
    </row>
    <row r="8" spans="1:32" ht="20.100000000000001" customHeight="1" x14ac:dyDescent="0.3">
      <c r="A8" s="48" t="s">
        <v>537</v>
      </c>
      <c r="B8" s="49">
        <v>158.84271745721622</v>
      </c>
      <c r="E8" t="s">
        <v>143</v>
      </c>
      <c r="I8" s="51">
        <v>1.636574074074074E-2</v>
      </c>
      <c r="J8" s="51">
        <v>1.525462962962963E-2</v>
      </c>
      <c r="L8" s="51">
        <v>1.4212962962962962E-2</v>
      </c>
      <c r="M8" s="51">
        <v>1.6562500000000001E-2</v>
      </c>
      <c r="N8" s="51">
        <v>1.40625E-2</v>
      </c>
      <c r="O8" s="51">
        <v>1.4583333333333332E-2</v>
      </c>
      <c r="Q8" s="51">
        <v>1.6516203703703703E-2</v>
      </c>
      <c r="R8" s="51">
        <v>1.554398148148148E-2</v>
      </c>
      <c r="T8" t="s">
        <v>154</v>
      </c>
      <c r="W8" s="51"/>
      <c r="X8" s="51"/>
      <c r="Y8" s="51"/>
      <c r="Z8" s="51"/>
      <c r="AA8" s="51"/>
      <c r="AB8" s="51"/>
      <c r="AC8" s="51"/>
      <c r="AD8" s="51">
        <v>1.5335648148148147E-2</v>
      </c>
      <c r="AE8" s="51"/>
    </row>
    <row r="9" spans="1:32" ht="20.100000000000001" customHeight="1" x14ac:dyDescent="0.3">
      <c r="A9" s="48" t="s">
        <v>66</v>
      </c>
      <c r="B9" s="49">
        <v>114.74753312155639</v>
      </c>
      <c r="C9" s="48" t="s">
        <v>43</v>
      </c>
      <c r="D9" s="49">
        <v>110.1</v>
      </c>
      <c r="E9" t="s">
        <v>384</v>
      </c>
      <c r="J9" s="51">
        <v>1.4097222222222221E-2</v>
      </c>
      <c r="L9" s="51">
        <v>1.3263888888888889E-2</v>
      </c>
      <c r="M9" s="51">
        <v>1.4849537037037036E-2</v>
      </c>
      <c r="P9" s="51">
        <v>1.4328703703703703E-2</v>
      </c>
      <c r="T9" t="s">
        <v>43</v>
      </c>
      <c r="W9" s="51"/>
      <c r="X9" s="51">
        <v>1.2372685185185186E-2</v>
      </c>
      <c r="Y9" s="51">
        <v>1.2002314814814815E-2</v>
      </c>
      <c r="Z9" s="51"/>
      <c r="AA9" s="51"/>
      <c r="AB9" s="51"/>
      <c r="AC9" s="51"/>
      <c r="AD9" s="51">
        <v>1.2534722222222223E-2</v>
      </c>
      <c r="AE9" s="51"/>
    </row>
    <row r="10" spans="1:32" ht="20.100000000000001" customHeight="1" x14ac:dyDescent="0.3">
      <c r="A10" s="48" t="s">
        <v>538</v>
      </c>
      <c r="B10" s="49">
        <v>135.02498184431002</v>
      </c>
      <c r="C10" s="48" t="s">
        <v>143</v>
      </c>
      <c r="D10" s="49">
        <v>135.6</v>
      </c>
      <c r="E10" t="s">
        <v>376</v>
      </c>
      <c r="L10" s="51">
        <v>1.577546296296296E-2</v>
      </c>
      <c r="M10" s="51">
        <v>1.7488425925925925E-2</v>
      </c>
      <c r="N10" s="51">
        <v>1.6099537037037037E-2</v>
      </c>
      <c r="R10" s="51">
        <v>1.6377314814814813E-2</v>
      </c>
      <c r="T10" s="51"/>
    </row>
    <row r="11" spans="1:32" ht="20.100000000000001" customHeight="1" x14ac:dyDescent="0.3">
      <c r="A11" s="48" t="s">
        <v>539</v>
      </c>
      <c r="B11" s="49">
        <v>152.9003512799911</v>
      </c>
      <c r="C11" s="48" t="s">
        <v>80</v>
      </c>
      <c r="D11" s="49">
        <v>118.8</v>
      </c>
      <c r="E11" t="s">
        <v>137</v>
      </c>
      <c r="J11" s="51">
        <v>1.7592592592592594E-2</v>
      </c>
      <c r="L11" s="51">
        <v>1.726851851851852E-2</v>
      </c>
      <c r="M11" s="51">
        <v>1.9722222222222221E-2</v>
      </c>
      <c r="O11" s="51">
        <v>1.7152777777777777E-2</v>
      </c>
    </row>
    <row r="12" spans="1:32" x14ac:dyDescent="0.3">
      <c r="A12" s="48" t="s">
        <v>66</v>
      </c>
      <c r="B12" s="49">
        <v>114.74753312155639</v>
      </c>
      <c r="C12" s="48" t="s">
        <v>68</v>
      </c>
      <c r="D12" s="49">
        <v>150.9</v>
      </c>
      <c r="E12" t="s">
        <v>31</v>
      </c>
      <c r="I12" s="51">
        <v>1.6423611111111111E-2</v>
      </c>
      <c r="J12" s="51">
        <v>1.5590277777777778E-2</v>
      </c>
      <c r="K12" s="51">
        <v>1.7824074074074076E-2</v>
      </c>
      <c r="L12" s="51">
        <v>1.539351851851852E-2</v>
      </c>
      <c r="M12" s="51">
        <v>1.7210648148148149E-2</v>
      </c>
      <c r="N12" s="51">
        <v>1.5069444444444443E-2</v>
      </c>
      <c r="O12" s="51">
        <v>1.4884259259259259E-2</v>
      </c>
      <c r="P12" s="51">
        <v>1.5671296296296298E-2</v>
      </c>
      <c r="R12" s="51">
        <v>1.5671296296296298E-2</v>
      </c>
    </row>
    <row r="13" spans="1:32" x14ac:dyDescent="0.3">
      <c r="A13" s="48" t="s">
        <v>43</v>
      </c>
      <c r="B13" s="49">
        <v>113.28015048620986</v>
      </c>
      <c r="C13" s="48" t="s">
        <v>137</v>
      </c>
      <c r="D13" s="49">
        <v>150.19999999999999</v>
      </c>
      <c r="E13" t="s">
        <v>32</v>
      </c>
      <c r="I13" s="51">
        <v>1.6319444444444445E-2</v>
      </c>
      <c r="M13" s="51">
        <v>1.6273148148148148E-2</v>
      </c>
      <c r="N13" s="51">
        <v>1.4583333333333332E-2</v>
      </c>
      <c r="O13" s="51">
        <v>1.3761574074074074E-2</v>
      </c>
      <c r="P13" s="51">
        <v>1.5127314814814816E-2</v>
      </c>
      <c r="R13" s="51">
        <v>1.4652777777777778E-2</v>
      </c>
    </row>
    <row r="14" spans="1:32" x14ac:dyDescent="0.3">
      <c r="A14" s="48" t="s">
        <v>540</v>
      </c>
      <c r="B14" s="49" t="s">
        <v>536</v>
      </c>
      <c r="C14" s="48" t="s">
        <v>31</v>
      </c>
      <c r="D14" s="49">
        <v>144.9</v>
      </c>
      <c r="E14" t="s">
        <v>103</v>
      </c>
      <c r="L14" s="51">
        <v>1.9780092592592592E-2</v>
      </c>
      <c r="M14" s="51">
        <v>2.0868055555555556E-2</v>
      </c>
      <c r="P14" s="51">
        <v>2.0648148148148148E-2</v>
      </c>
      <c r="R14" s="51">
        <v>2.1238425925925924E-2</v>
      </c>
    </row>
    <row r="15" spans="1:32" x14ac:dyDescent="0.3">
      <c r="A15" s="48" t="s">
        <v>541</v>
      </c>
      <c r="B15" s="49">
        <v>183.78004312280643</v>
      </c>
      <c r="C15" s="48" t="s">
        <v>32</v>
      </c>
      <c r="D15" s="49">
        <v>133.69999999999999</v>
      </c>
      <c r="E15" t="s">
        <v>473</v>
      </c>
      <c r="I15" s="51">
        <v>1.8148148148148146E-2</v>
      </c>
      <c r="J15" s="51">
        <v>1.9328703703703702E-2</v>
      </c>
      <c r="K15" s="51">
        <v>2.0763888888888887E-2</v>
      </c>
      <c r="L15" s="51">
        <v>1.8703703703703705E-2</v>
      </c>
      <c r="M15" s="51">
        <v>2.1331018518518517E-2</v>
      </c>
      <c r="P15" s="51">
        <v>1.8993055555555558E-2</v>
      </c>
    </row>
    <row r="16" spans="1:32" x14ac:dyDescent="0.3">
      <c r="A16" s="48" t="s">
        <v>143</v>
      </c>
      <c r="B16" s="49">
        <v>143.9892153362633</v>
      </c>
      <c r="D16" s="49">
        <v>138.30000000000001</v>
      </c>
      <c r="E16" t="s">
        <v>87</v>
      </c>
      <c r="I16" s="51">
        <v>1.6643518518518519E-2</v>
      </c>
      <c r="J16" s="51">
        <v>1.6747685185185185E-2</v>
      </c>
      <c r="L16" s="51">
        <v>1.712962962962963E-2</v>
      </c>
      <c r="M16" s="51">
        <v>1.9525462962962963E-2</v>
      </c>
      <c r="P16" s="51">
        <v>1.6805555555555556E-2</v>
      </c>
      <c r="T16" t="s">
        <v>45</v>
      </c>
      <c r="W16" s="51"/>
      <c r="X16" s="51">
        <v>1.4502314814814815E-2</v>
      </c>
      <c r="Y16" s="51"/>
      <c r="Z16" s="51">
        <v>1.4675925925925926E-2</v>
      </c>
      <c r="AA16" s="51"/>
      <c r="AB16" s="51"/>
      <c r="AC16" s="51"/>
      <c r="AD16" s="51">
        <v>1.4664351851851852E-2</v>
      </c>
      <c r="AE16" s="51"/>
    </row>
    <row r="17" spans="1:31" x14ac:dyDescent="0.3">
      <c r="A17" s="48" t="s">
        <v>542</v>
      </c>
      <c r="B17" s="49" t="s">
        <v>536</v>
      </c>
      <c r="C17" s="48" t="s">
        <v>550</v>
      </c>
      <c r="D17" s="49">
        <v>125.6</v>
      </c>
      <c r="E17" t="s">
        <v>28</v>
      </c>
      <c r="I17" s="51">
        <v>1.5763888888888886E-2</v>
      </c>
      <c r="J17" s="51">
        <v>1.53125E-2</v>
      </c>
      <c r="K17" s="51">
        <v>1.6087962962962964E-2</v>
      </c>
      <c r="L17" s="51">
        <v>1.4965277777777779E-2</v>
      </c>
      <c r="M17" s="51">
        <v>1.6493055555555556E-2</v>
      </c>
      <c r="P17" s="51">
        <v>1.5625E-2</v>
      </c>
      <c r="T17" t="s">
        <v>171</v>
      </c>
      <c r="W17" s="51"/>
      <c r="X17" s="51"/>
      <c r="Y17" s="51">
        <v>1.4675925925925926E-2</v>
      </c>
      <c r="Z17" s="51"/>
      <c r="AA17" s="51"/>
      <c r="AB17" s="51"/>
      <c r="AC17" s="51"/>
      <c r="AD17" s="51">
        <v>1.2743055555555556E-2</v>
      </c>
      <c r="AE17" s="51"/>
    </row>
    <row r="18" spans="1:31" x14ac:dyDescent="0.3">
      <c r="A18" s="48" t="s">
        <v>80</v>
      </c>
      <c r="B18" s="49">
        <v>121.85712058333165</v>
      </c>
      <c r="D18" s="49">
        <v>132.30000000000001</v>
      </c>
      <c r="E18" t="s">
        <v>84</v>
      </c>
      <c r="I18" s="51">
        <v>1.5671296296296298E-2</v>
      </c>
      <c r="K18" s="51">
        <v>1.6481481481481482E-2</v>
      </c>
      <c r="L18" s="51">
        <v>1.554398148148148E-2</v>
      </c>
      <c r="M18" s="51">
        <v>1.7974537037037035E-2</v>
      </c>
      <c r="R18" s="51">
        <v>1.6238425925925924E-2</v>
      </c>
      <c r="T18" t="s">
        <v>444</v>
      </c>
      <c r="W18" s="51">
        <v>1.5636574074074074E-2</v>
      </c>
      <c r="X18" s="51"/>
      <c r="Y18" s="51"/>
      <c r="Z18" s="51"/>
      <c r="AA18" s="51">
        <v>1.4918981481481483E-2</v>
      </c>
      <c r="AB18" s="51"/>
      <c r="AC18" s="51">
        <v>1.3935185185185184E-2</v>
      </c>
      <c r="AD18" s="51"/>
      <c r="AE18" s="51"/>
    </row>
    <row r="19" spans="1:31" x14ac:dyDescent="0.3">
      <c r="A19" s="48" t="s">
        <v>137</v>
      </c>
      <c r="B19" s="49">
        <v>165.7651112385276</v>
      </c>
      <c r="C19" s="48" t="s">
        <v>103</v>
      </c>
      <c r="D19" s="49">
        <v>171.2</v>
      </c>
      <c r="E19" t="s">
        <v>27</v>
      </c>
      <c r="I19" s="51">
        <v>1.621527777777778E-2</v>
      </c>
      <c r="J19" s="51">
        <v>2.1099537037037038E-2</v>
      </c>
      <c r="M19" s="51">
        <v>1.7916666666666668E-2</v>
      </c>
      <c r="N19" s="51">
        <v>1.4884259259259259E-2</v>
      </c>
      <c r="O19" s="51">
        <v>1.5162037037037036E-2</v>
      </c>
      <c r="R19" s="51">
        <v>2.1747685185185186E-2</v>
      </c>
    </row>
    <row r="20" spans="1:31" x14ac:dyDescent="0.3">
      <c r="A20" s="48" t="s">
        <v>68</v>
      </c>
      <c r="B20" s="49">
        <v>160.77094811083978</v>
      </c>
      <c r="C20" s="48" t="s">
        <v>123</v>
      </c>
      <c r="D20" s="49">
        <v>173.36100538322131</v>
      </c>
      <c r="E20" t="s">
        <v>89</v>
      </c>
      <c r="I20" s="51">
        <v>1.8032407407407407E-2</v>
      </c>
      <c r="J20" s="51">
        <v>1.7592592592592594E-2</v>
      </c>
      <c r="K20" s="51">
        <v>1.8032407407407407E-2</v>
      </c>
      <c r="L20" s="51">
        <v>1.6851851851851851E-2</v>
      </c>
      <c r="M20" s="51">
        <v>1.9745370370370371E-2</v>
      </c>
      <c r="P20" s="51">
        <v>1.7499999999999998E-2</v>
      </c>
      <c r="R20" s="51">
        <v>1.7986111111111109E-2</v>
      </c>
    </row>
    <row r="21" spans="1:31" x14ac:dyDescent="0.3">
      <c r="A21" s="48" t="s">
        <v>31</v>
      </c>
      <c r="B21" s="49">
        <v>149.4082545522067</v>
      </c>
      <c r="C21" s="48" t="s">
        <v>87</v>
      </c>
      <c r="D21" s="49">
        <v>150.80000000000001</v>
      </c>
      <c r="E21" t="s">
        <v>116</v>
      </c>
      <c r="I21" s="51">
        <v>1.4907407407407406E-2</v>
      </c>
      <c r="J21" s="51">
        <v>1.4988425925925926E-2</v>
      </c>
      <c r="M21" s="51">
        <v>1.6018518518518519E-2</v>
      </c>
      <c r="P21" s="51">
        <v>1.5046296296296295E-2</v>
      </c>
      <c r="R21" s="51">
        <v>1.4907407407407406E-2</v>
      </c>
    </row>
    <row r="22" spans="1:31" x14ac:dyDescent="0.3">
      <c r="A22" s="48" t="s">
        <v>32</v>
      </c>
      <c r="B22" s="49">
        <v>132.61657316110995</v>
      </c>
      <c r="C22" s="48" t="s">
        <v>28</v>
      </c>
      <c r="D22" s="49">
        <v>137.9</v>
      </c>
      <c r="E22" t="s">
        <v>448</v>
      </c>
      <c r="I22" s="51">
        <v>1.3553240740740741E-2</v>
      </c>
      <c r="J22" s="51">
        <v>1.3402777777777777E-2</v>
      </c>
      <c r="L22" s="51">
        <v>1.3206018518518518E-2</v>
      </c>
      <c r="M22" s="51">
        <v>1.4502314814814815E-2</v>
      </c>
      <c r="N22" s="51">
        <v>1.3275462962962963E-2</v>
      </c>
      <c r="O22" s="51">
        <v>1.3055555555555556E-2</v>
      </c>
      <c r="P22" s="51">
        <v>1.34375E-2</v>
      </c>
      <c r="R22" s="51">
        <v>1.2858796296296297E-2</v>
      </c>
    </row>
    <row r="23" spans="1:31" x14ac:dyDescent="0.3">
      <c r="A23" s="48" t="s">
        <v>543</v>
      </c>
      <c r="B23" s="49">
        <v>155.05972804255322</v>
      </c>
      <c r="C23" s="48" t="s">
        <v>228</v>
      </c>
      <c r="D23" s="49"/>
      <c r="E23" t="s">
        <v>73</v>
      </c>
      <c r="I23" s="51">
        <v>1.3807870370370371E-2</v>
      </c>
      <c r="J23" s="51">
        <v>1.3888888888888888E-2</v>
      </c>
      <c r="L23" s="51">
        <v>1.3807870370370371E-2</v>
      </c>
      <c r="M23" s="51">
        <v>1.4768518518518519E-2</v>
      </c>
      <c r="N23" s="51">
        <v>1.3252314814814814E-2</v>
      </c>
      <c r="O23" s="51">
        <v>1.3263888888888889E-2</v>
      </c>
      <c r="P23" s="51">
        <v>1.3761574074074074E-2</v>
      </c>
      <c r="T23" t="s">
        <v>228</v>
      </c>
      <c r="W23" s="51"/>
      <c r="X23" s="51"/>
      <c r="Y23" s="51"/>
      <c r="Z23" s="51"/>
      <c r="AA23" s="51"/>
      <c r="AB23" s="51"/>
      <c r="AC23" s="51"/>
      <c r="AD23" s="51">
        <v>1.9918981481481482E-2</v>
      </c>
      <c r="AE23" s="51"/>
    </row>
    <row r="24" spans="1:31" x14ac:dyDescent="0.3">
      <c r="A24" s="48" t="s">
        <v>72</v>
      </c>
      <c r="B24" s="49" t="s">
        <v>536</v>
      </c>
      <c r="C24" s="48" t="s">
        <v>84</v>
      </c>
      <c r="D24" s="49">
        <v>145.30000000000001</v>
      </c>
      <c r="E24" t="s">
        <v>23</v>
      </c>
      <c r="I24" s="51">
        <v>1.667824074074074E-2</v>
      </c>
      <c r="J24" s="51">
        <v>1.7407407407407406E-2</v>
      </c>
      <c r="L24" s="51">
        <v>1.5925925925925927E-2</v>
      </c>
      <c r="M24" s="51">
        <v>1.7407407407407406E-2</v>
      </c>
      <c r="N24" s="51">
        <v>1.5868055555555555E-2</v>
      </c>
      <c r="O24" s="51">
        <v>1.5613425925925926E-2</v>
      </c>
      <c r="P24" s="51">
        <v>1.6759259259259258E-2</v>
      </c>
      <c r="R24" s="51">
        <v>1.6284722222222221E-2</v>
      </c>
    </row>
    <row r="25" spans="1:31" x14ac:dyDescent="0.3">
      <c r="A25" s="48" t="s">
        <v>544</v>
      </c>
      <c r="B25" s="49">
        <v>151.33148588252567</v>
      </c>
      <c r="D25" s="49">
        <v>145.19999999999999</v>
      </c>
      <c r="E25" t="s">
        <v>129</v>
      </c>
      <c r="I25" s="51">
        <v>1.8449074074074073E-2</v>
      </c>
      <c r="J25" s="51">
        <v>1.8587962962962962E-2</v>
      </c>
      <c r="M25" s="51">
        <v>1.9918981481481482E-2</v>
      </c>
      <c r="P25" s="51">
        <v>1.8437499999999999E-2</v>
      </c>
      <c r="T25" t="s">
        <v>146</v>
      </c>
      <c r="W25" s="51"/>
      <c r="X25" s="51"/>
      <c r="Y25" s="51"/>
      <c r="Z25" s="51"/>
      <c r="AA25" s="51"/>
      <c r="AB25" s="51"/>
      <c r="AC25" s="51"/>
      <c r="AD25" s="51">
        <v>1.525462962962963E-2</v>
      </c>
      <c r="AE25" s="51"/>
    </row>
    <row r="26" spans="1:31" x14ac:dyDescent="0.3">
      <c r="A26" s="48" t="s">
        <v>545</v>
      </c>
      <c r="B26" s="49">
        <v>159.84992489443763</v>
      </c>
      <c r="E26" t="s">
        <v>135</v>
      </c>
      <c r="I26" s="51">
        <v>1.480324074074074E-2</v>
      </c>
      <c r="M26" s="51">
        <v>1.5995370370370372E-2</v>
      </c>
      <c r="O26" s="51">
        <v>1.4652777777777778E-2</v>
      </c>
      <c r="P26" s="51">
        <v>1.4826388888888889E-2</v>
      </c>
      <c r="T26" t="s">
        <v>145</v>
      </c>
      <c r="W26" s="51"/>
      <c r="X26" s="51">
        <v>1.3738425925925926E-2</v>
      </c>
      <c r="Y26" s="51"/>
      <c r="Z26" s="51"/>
      <c r="AA26" s="51"/>
      <c r="AB26" s="51"/>
      <c r="AC26" s="51"/>
      <c r="AD26" s="51"/>
      <c r="AE26" s="51"/>
    </row>
    <row r="27" spans="1:31" x14ac:dyDescent="0.3">
      <c r="A27" s="48" t="s">
        <v>45</v>
      </c>
      <c r="B27" s="49">
        <v>136.93606851838979</v>
      </c>
      <c r="C27" s="48" t="s">
        <v>27</v>
      </c>
      <c r="D27" s="49">
        <v>143.5</v>
      </c>
      <c r="E27" t="s">
        <v>94</v>
      </c>
      <c r="I27" s="51">
        <v>1.6574074074074074E-2</v>
      </c>
      <c r="J27" s="51">
        <v>1.7627314814814814E-2</v>
      </c>
      <c r="K27" s="51">
        <v>1.667824074074074E-2</v>
      </c>
      <c r="L27" s="51">
        <v>1.6076388888888887E-2</v>
      </c>
      <c r="M27" s="51">
        <v>1.7245370370370369E-2</v>
      </c>
      <c r="N27" s="53">
        <v>1.5208333333333332E-2</v>
      </c>
      <c r="O27" s="51">
        <v>1.5891203703703703E-2</v>
      </c>
      <c r="P27" s="51">
        <v>1.6134259259259261E-2</v>
      </c>
    </row>
    <row r="28" spans="1:31" x14ac:dyDescent="0.3">
      <c r="A28" s="48" t="s">
        <v>546</v>
      </c>
      <c r="B28" s="49" t="s">
        <v>536</v>
      </c>
      <c r="C28" s="48" t="s">
        <v>89</v>
      </c>
      <c r="D28" s="49">
        <v>156.80000000000001</v>
      </c>
      <c r="E28" t="s">
        <v>109</v>
      </c>
      <c r="I28" s="51">
        <v>1.3819444444444445E-2</v>
      </c>
      <c r="J28" s="51">
        <v>1.4097222222222221E-2</v>
      </c>
      <c r="L28" s="51">
        <v>1.3668981481481482E-2</v>
      </c>
      <c r="M28" s="51">
        <v>1.4571759259259258E-2</v>
      </c>
      <c r="N28" s="51">
        <v>1.3414351851851851E-2</v>
      </c>
      <c r="O28" s="51">
        <v>1.3425925925925924E-2</v>
      </c>
      <c r="P28" s="51">
        <v>1.4097222222222221E-2</v>
      </c>
      <c r="Q28" s="51">
        <v>1.4837962962962963E-2</v>
      </c>
      <c r="R28" s="51">
        <v>1.3935185185185184E-2</v>
      </c>
    </row>
    <row r="29" spans="1:31" x14ac:dyDescent="0.3">
      <c r="A29" s="48" t="s">
        <v>547</v>
      </c>
      <c r="B29" s="49" t="s">
        <v>536</v>
      </c>
      <c r="C29" s="48" t="s">
        <v>116</v>
      </c>
      <c r="D29" s="49">
        <v>133.69999999999999</v>
      </c>
      <c r="E29" t="s">
        <v>397</v>
      </c>
      <c r="L29" s="51">
        <v>1.5787037037037037E-2</v>
      </c>
      <c r="M29" s="51">
        <v>1.954861111111111E-2</v>
      </c>
      <c r="N29" s="51">
        <v>1.5682870370370371E-2</v>
      </c>
      <c r="P29" s="51">
        <v>1.6168981481481482E-2</v>
      </c>
    </row>
    <row r="30" spans="1:31" x14ac:dyDescent="0.3">
      <c r="A30" s="48" t="s">
        <v>548</v>
      </c>
      <c r="B30" s="49" t="s">
        <v>536</v>
      </c>
      <c r="C30" s="48" t="s">
        <v>77</v>
      </c>
      <c r="D30" s="49">
        <v>139.9</v>
      </c>
      <c r="E30" t="s">
        <v>81</v>
      </c>
      <c r="I30" s="51">
        <v>1.7037037037037038E-2</v>
      </c>
      <c r="J30" s="51">
        <v>1.7199074074074071E-2</v>
      </c>
      <c r="K30" s="51">
        <v>1.818287037037037E-2</v>
      </c>
      <c r="L30" s="51">
        <v>1.6597222222222222E-2</v>
      </c>
      <c r="M30" s="51">
        <v>1.8541666666666668E-2</v>
      </c>
      <c r="N30" s="51">
        <v>1.5856481481481482E-2</v>
      </c>
      <c r="O30" s="51">
        <v>1.5740740740740743E-2</v>
      </c>
      <c r="P30" s="51">
        <v>1.5810185185185184E-2</v>
      </c>
      <c r="R30" s="51">
        <v>1.6875000000000001E-2</v>
      </c>
      <c r="T30" t="s">
        <v>402</v>
      </c>
      <c r="W30" s="51"/>
      <c r="X30" s="51"/>
      <c r="Y30" s="51"/>
      <c r="Z30" s="51"/>
      <c r="AA30" s="51">
        <v>1.4884259259259259E-2</v>
      </c>
      <c r="AB30" s="51"/>
      <c r="AC30" s="51"/>
      <c r="AD30" s="51"/>
      <c r="AE30" s="51"/>
    </row>
    <row r="31" spans="1:31" x14ac:dyDescent="0.3">
      <c r="A31" s="48" t="s">
        <v>549</v>
      </c>
      <c r="B31" s="49" t="s">
        <v>536</v>
      </c>
      <c r="D31" s="49">
        <v>123</v>
      </c>
      <c r="E31" t="s">
        <v>324</v>
      </c>
      <c r="I31" s="51">
        <v>1.3981481481481482E-2</v>
      </c>
      <c r="J31" s="51">
        <v>1.5370370370370369E-2</v>
      </c>
      <c r="M31" s="51">
        <v>1.7013888888888887E-2</v>
      </c>
      <c r="R31" s="51">
        <v>1.5092592592592593E-2</v>
      </c>
    </row>
    <row r="32" spans="1:31" x14ac:dyDescent="0.3">
      <c r="A32" s="48" t="s">
        <v>444</v>
      </c>
      <c r="B32" s="49">
        <v>133.10799518634619</v>
      </c>
      <c r="C32" s="48" t="s">
        <v>122</v>
      </c>
      <c r="D32" s="49"/>
      <c r="E32" t="s">
        <v>108</v>
      </c>
      <c r="J32" s="51">
        <v>1.9085648148148147E-2</v>
      </c>
      <c r="K32" s="51">
        <v>2.0578703703703703E-2</v>
      </c>
      <c r="L32" s="51">
        <v>1.8692129629629631E-2</v>
      </c>
      <c r="M32" s="51">
        <v>2.101851851851852E-2</v>
      </c>
      <c r="N32" s="51">
        <v>1.8657407407407407E-2</v>
      </c>
      <c r="O32" s="51">
        <v>1.8414351851851852E-2</v>
      </c>
      <c r="P32" s="51">
        <v>1.8761574074074073E-2</v>
      </c>
      <c r="R32" s="51">
        <v>1.818287037037037E-2</v>
      </c>
      <c r="T32" t="s">
        <v>122</v>
      </c>
      <c r="W32" s="51"/>
      <c r="X32" s="51"/>
      <c r="Y32" s="51"/>
      <c r="Z32" s="51"/>
      <c r="AA32" s="51">
        <v>1.7361111111111112E-2</v>
      </c>
      <c r="AB32" s="51"/>
      <c r="AC32" s="51"/>
      <c r="AD32" s="51"/>
      <c r="AE32" s="51"/>
    </row>
    <row r="33" spans="1:31" x14ac:dyDescent="0.3">
      <c r="A33" s="48"/>
      <c r="B33" s="49"/>
      <c r="C33" s="48"/>
      <c r="D33" s="49"/>
      <c r="E33" t="s">
        <v>95</v>
      </c>
      <c r="J33" s="51">
        <v>1.3506944444444445E-2</v>
      </c>
      <c r="K33" s="51">
        <v>1.3900462962962962E-2</v>
      </c>
      <c r="L33" s="51">
        <v>1.306712962962963E-2</v>
      </c>
      <c r="M33" s="51">
        <v>1.4895833333333332E-2</v>
      </c>
      <c r="N33" s="51">
        <v>1.3287037037037036E-2</v>
      </c>
      <c r="O33" s="51">
        <v>1.298611111111111E-2</v>
      </c>
      <c r="P33" s="51">
        <v>1.329861111111111E-2</v>
      </c>
      <c r="R33" s="51">
        <v>1.3402777777777777E-2</v>
      </c>
      <c r="T33" t="s">
        <v>163</v>
      </c>
      <c r="W33" s="51"/>
      <c r="X33" s="51"/>
      <c r="Y33" s="51"/>
      <c r="Z33" s="51"/>
      <c r="AA33" s="51"/>
      <c r="AB33" s="51"/>
      <c r="AC33" s="51"/>
      <c r="AD33" s="51">
        <v>1.3703703703703704E-2</v>
      </c>
      <c r="AE33" s="51"/>
    </row>
    <row r="34" spans="1:31" x14ac:dyDescent="0.3">
      <c r="A34" s="48" t="s">
        <v>550</v>
      </c>
      <c r="B34" s="49">
        <v>119.38061673127048</v>
      </c>
      <c r="C34" s="48" t="s">
        <v>111</v>
      </c>
      <c r="D34" s="49">
        <v>161.30000000000001</v>
      </c>
      <c r="E34" t="s">
        <v>196</v>
      </c>
      <c r="L34" s="51">
        <v>1.8356481481481481E-2</v>
      </c>
      <c r="M34" s="51">
        <v>2.1111111111111108E-2</v>
      </c>
      <c r="P34" s="51">
        <v>1.954861111111111E-2</v>
      </c>
      <c r="R34" s="51">
        <v>1.9409722222222221E-2</v>
      </c>
      <c r="T34" t="s">
        <v>468</v>
      </c>
      <c r="W34" s="51"/>
      <c r="X34" s="51"/>
      <c r="Y34" s="51"/>
      <c r="Z34" s="51"/>
      <c r="AA34" s="51"/>
      <c r="AB34" s="51"/>
      <c r="AC34" s="51"/>
      <c r="AD34" s="51">
        <v>1.6597222222222222E-2</v>
      </c>
      <c r="AE34" s="51"/>
    </row>
    <row r="35" spans="1:31" x14ac:dyDescent="0.3">
      <c r="A35" s="48" t="s">
        <v>103</v>
      </c>
      <c r="B35" s="49">
        <v>181.0123924236126</v>
      </c>
      <c r="C35" s="48" t="s">
        <v>44</v>
      </c>
      <c r="D35" s="49">
        <v>132.69999999999999</v>
      </c>
      <c r="E35" t="s">
        <v>64</v>
      </c>
      <c r="I35" s="51">
        <v>1.4155092592592592E-2</v>
      </c>
      <c r="J35" s="51">
        <v>1.4074074074074074E-2</v>
      </c>
      <c r="K35" s="50">
        <v>1.486111111111111E-2</v>
      </c>
      <c r="L35" s="51">
        <v>1.4027777777777778E-2</v>
      </c>
      <c r="M35" s="51">
        <v>1.53125E-2</v>
      </c>
      <c r="N35" s="51">
        <v>1.3599537037037037E-2</v>
      </c>
      <c r="O35" s="51">
        <v>1.375E-2</v>
      </c>
      <c r="P35" s="51">
        <v>1.4363425925925925E-2</v>
      </c>
      <c r="R35" s="51">
        <v>1.5763888888888886E-2</v>
      </c>
      <c r="T35" t="s">
        <v>44</v>
      </c>
      <c r="W35" s="51"/>
      <c r="X35" s="51">
        <v>1.480324074074074E-2</v>
      </c>
      <c r="Y35" s="51">
        <v>1.5520833333333333E-2</v>
      </c>
      <c r="Z35" s="51"/>
      <c r="AA35" s="51"/>
      <c r="AB35" s="51"/>
      <c r="AC35" s="51"/>
      <c r="AD35" s="51">
        <v>1.486111111111111E-2</v>
      </c>
      <c r="AE35" s="51"/>
    </row>
    <row r="36" spans="1:31" x14ac:dyDescent="0.3">
      <c r="A36" s="48" t="s">
        <v>123</v>
      </c>
      <c r="B36" s="49">
        <v>173.36100538322131</v>
      </c>
      <c r="C36" s="48" t="s">
        <v>73</v>
      </c>
      <c r="D36" s="49">
        <v>121.9</v>
      </c>
      <c r="E36" t="s">
        <v>439</v>
      </c>
      <c r="O36" s="51">
        <v>1.3773148148148147E-2</v>
      </c>
    </row>
    <row r="37" spans="1:31" x14ac:dyDescent="0.3">
      <c r="A37" s="48" t="s">
        <v>551</v>
      </c>
      <c r="B37" s="49" t="s">
        <v>536</v>
      </c>
      <c r="D37" s="49">
        <v>119.3</v>
      </c>
      <c r="E37" t="s">
        <v>26</v>
      </c>
      <c r="I37" s="51">
        <v>1.4791666666666668E-2</v>
      </c>
      <c r="J37" s="51">
        <v>1.4895833333333332E-2</v>
      </c>
      <c r="K37" s="51">
        <v>1.4039351851851851E-2</v>
      </c>
      <c r="L37" s="51">
        <v>1.3657407407407408E-2</v>
      </c>
      <c r="M37" s="51">
        <v>1.5856481481481482E-2</v>
      </c>
      <c r="N37" s="51">
        <v>1.4525462962962964E-2</v>
      </c>
      <c r="O37" s="51">
        <v>1.5266203703703705E-2</v>
      </c>
      <c r="P37" s="51">
        <v>1.4571759259259258E-2</v>
      </c>
      <c r="R37" s="51">
        <v>1.4409722222222221E-2</v>
      </c>
      <c r="T37" t="s">
        <v>127</v>
      </c>
      <c r="W37" s="51">
        <v>1.4606481481481482E-2</v>
      </c>
      <c r="X37" s="51"/>
      <c r="Y37" s="51"/>
      <c r="Z37" s="51"/>
      <c r="AA37" s="51"/>
      <c r="AB37" s="51"/>
      <c r="AC37" s="51">
        <v>1.2916666666666667E-2</v>
      </c>
      <c r="AD37" s="51">
        <v>1.695601851851852E-2</v>
      </c>
      <c r="AE37" s="51"/>
    </row>
    <row r="38" spans="1:31" x14ac:dyDescent="0.3">
      <c r="A38" s="48" t="s">
        <v>87</v>
      </c>
      <c r="B38" s="49">
        <v>149.46882980987883</v>
      </c>
      <c r="C38" s="48" t="s">
        <v>152</v>
      </c>
      <c r="D38" s="49">
        <v>115.5</v>
      </c>
      <c r="E38" t="s">
        <v>568</v>
      </c>
      <c r="P38" s="51">
        <v>1.3680555555555555E-2</v>
      </c>
      <c r="T38" t="s">
        <v>152</v>
      </c>
      <c r="W38" s="51"/>
      <c r="X38" s="51"/>
      <c r="Y38" s="51"/>
      <c r="Z38" s="51"/>
      <c r="AA38" s="51"/>
      <c r="AB38" s="51"/>
      <c r="AC38" s="51"/>
      <c r="AD38" s="51">
        <v>1.306712962962963E-2</v>
      </c>
      <c r="AE38" s="51"/>
    </row>
    <row r="39" spans="1:31" x14ac:dyDescent="0.3">
      <c r="A39" s="48" t="s">
        <v>28</v>
      </c>
      <c r="B39" s="49">
        <v>139.13236985503127</v>
      </c>
      <c r="C39" s="48" t="s">
        <v>23</v>
      </c>
      <c r="D39" s="49">
        <v>148.80000000000001</v>
      </c>
      <c r="E39" t="s">
        <v>24</v>
      </c>
      <c r="I39" s="51">
        <v>1.636574074074074E-2</v>
      </c>
      <c r="J39" s="51">
        <v>1.8553240740740742E-2</v>
      </c>
      <c r="K39" s="51">
        <v>1.6562500000000001E-2</v>
      </c>
      <c r="L39" s="51">
        <v>1.5266203703703705E-2</v>
      </c>
      <c r="M39" s="51">
        <v>1.636574074074074E-2</v>
      </c>
      <c r="N39" s="51">
        <v>1.4988425925925926E-2</v>
      </c>
      <c r="O39" s="51">
        <v>1.5127314814814816E-2</v>
      </c>
      <c r="P39" s="51">
        <v>1.6249999999999997E-2</v>
      </c>
      <c r="R39" s="51">
        <v>1.7060185185185185E-2</v>
      </c>
    </row>
    <row r="40" spans="1:31" x14ac:dyDescent="0.3">
      <c r="A40" s="48" t="s">
        <v>228</v>
      </c>
      <c r="B40" s="49">
        <v>156.56442154763332</v>
      </c>
      <c r="D40" s="49">
        <v>109.9</v>
      </c>
      <c r="E40" t="s">
        <v>36</v>
      </c>
      <c r="M40" s="51">
        <v>1.3900462962962962E-2</v>
      </c>
      <c r="N40" s="51">
        <v>1.2546296296296297E-2</v>
      </c>
      <c r="O40" s="51">
        <v>1.2569444444444446E-2</v>
      </c>
      <c r="P40" s="51">
        <v>1.2777777777777777E-2</v>
      </c>
      <c r="R40" s="51">
        <v>1.4305555555555557E-2</v>
      </c>
      <c r="T40" t="s">
        <v>516</v>
      </c>
      <c r="W40" s="51"/>
      <c r="X40" s="51"/>
      <c r="Y40" s="51"/>
      <c r="Z40" s="51"/>
      <c r="AA40" s="51"/>
      <c r="AB40" s="51"/>
      <c r="AC40" s="51"/>
      <c r="AD40" s="51">
        <v>1.2337962962962962E-2</v>
      </c>
      <c r="AE40" s="51"/>
    </row>
    <row r="41" spans="1:31" x14ac:dyDescent="0.3">
      <c r="A41" s="48" t="s">
        <v>84</v>
      </c>
      <c r="B41" s="49">
        <v>143.31031042283615</v>
      </c>
      <c r="C41" s="48" t="s">
        <v>129</v>
      </c>
      <c r="D41" s="49">
        <v>165.2</v>
      </c>
      <c r="I41"/>
      <c r="J41"/>
      <c r="K41"/>
      <c r="L41"/>
      <c r="M41"/>
      <c r="N41"/>
      <c r="O41"/>
      <c r="P41"/>
      <c r="R41"/>
    </row>
    <row r="42" spans="1:31" x14ac:dyDescent="0.3">
      <c r="A42" s="48" t="s">
        <v>27</v>
      </c>
      <c r="B42" s="49">
        <v>145.86779112701785</v>
      </c>
      <c r="C42" s="48" t="s">
        <v>41</v>
      </c>
      <c r="D42" s="49"/>
      <c r="E42" s="49"/>
      <c r="F42" s="49"/>
      <c r="G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T42" t="s">
        <v>41</v>
      </c>
      <c r="W42" s="51"/>
      <c r="X42" s="51">
        <v>1.6770833333333332E-2</v>
      </c>
      <c r="Y42" s="51"/>
      <c r="Z42" s="51"/>
      <c r="AA42" s="51"/>
      <c r="AB42" s="51"/>
      <c r="AC42" s="51"/>
      <c r="AD42" s="51"/>
      <c r="AE42" s="51"/>
    </row>
    <row r="43" spans="1:31" x14ac:dyDescent="0.3">
      <c r="A43" s="48" t="s">
        <v>89</v>
      </c>
      <c r="B43" s="49">
        <v>153.36124280292859</v>
      </c>
      <c r="C43" s="48" t="s">
        <v>243</v>
      </c>
      <c r="D43" s="49">
        <v>158.6</v>
      </c>
      <c r="E43" s="49"/>
      <c r="F43" s="49"/>
      <c r="G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T43" t="s">
        <v>243</v>
      </c>
      <c r="W43" s="51">
        <v>2.0243055555555552E-2</v>
      </c>
      <c r="X43" s="51"/>
      <c r="Y43" s="51"/>
      <c r="Z43" s="51"/>
      <c r="AA43" s="51"/>
      <c r="AB43" s="51"/>
      <c r="AC43" s="51"/>
      <c r="AD43" s="51"/>
      <c r="AE43" s="51"/>
    </row>
    <row r="44" spans="1:31" x14ac:dyDescent="0.3">
      <c r="A44" s="48" t="s">
        <v>116</v>
      </c>
      <c r="B44" s="49">
        <v>133.92504927590142</v>
      </c>
      <c r="C44" s="48" t="s">
        <v>135</v>
      </c>
      <c r="D44" s="49">
        <v>134.19999999999999</v>
      </c>
      <c r="E44" s="49"/>
      <c r="F44" s="49"/>
      <c r="G44" s="49"/>
      <c r="I44" s="49"/>
      <c r="J44" s="49"/>
      <c r="K44" s="49"/>
      <c r="L44" s="49"/>
      <c r="M44" s="49"/>
      <c r="N44" s="49"/>
      <c r="O44" s="49"/>
      <c r="P44" s="49"/>
      <c r="Q44" s="49"/>
      <c r="R44" s="49"/>
    </row>
    <row r="45" spans="1:31" x14ac:dyDescent="0.3">
      <c r="A45" s="48" t="s">
        <v>163</v>
      </c>
      <c r="B45" s="49">
        <v>122.20771422113911</v>
      </c>
      <c r="D45" s="49">
        <v>124.9</v>
      </c>
      <c r="E45" s="49"/>
      <c r="F45" s="49"/>
      <c r="G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T45" t="s">
        <v>38</v>
      </c>
      <c r="W45" s="51">
        <v>1.3217592592592593E-2</v>
      </c>
      <c r="X45" s="51">
        <v>1.3599537037037037E-2</v>
      </c>
      <c r="Y45" s="51"/>
      <c r="Z45" s="51"/>
      <c r="AA45" s="51"/>
      <c r="AB45" s="51"/>
      <c r="AC45" s="51"/>
      <c r="AD45" s="51"/>
      <c r="AE45" s="51"/>
    </row>
    <row r="46" spans="1:31" x14ac:dyDescent="0.3">
      <c r="A46" s="48" t="s">
        <v>77</v>
      </c>
      <c r="B46" s="49">
        <v>146.36735588070763</v>
      </c>
      <c r="D46" s="49">
        <v>144.69999999999999</v>
      </c>
      <c r="E46" s="49"/>
      <c r="F46" s="49"/>
      <c r="G46" s="49"/>
      <c r="I46" s="49"/>
      <c r="J46" s="49"/>
      <c r="K46" s="49"/>
      <c r="L46" s="49"/>
      <c r="M46" s="49"/>
      <c r="N46" s="49"/>
      <c r="O46" s="49"/>
      <c r="P46" s="49"/>
      <c r="Q46" s="49"/>
      <c r="R46" s="49"/>
    </row>
    <row r="47" spans="1:31" x14ac:dyDescent="0.3">
      <c r="A47" s="48" t="s">
        <v>552</v>
      </c>
      <c r="B47" s="49" t="s">
        <v>536</v>
      </c>
      <c r="C47" s="48" t="s">
        <v>109</v>
      </c>
      <c r="D47" s="49">
        <v>124.6</v>
      </c>
      <c r="E47" s="49"/>
      <c r="F47" s="49"/>
      <c r="G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T47" s="51"/>
    </row>
    <row r="48" spans="1:31" ht="13.5" customHeight="1" x14ac:dyDescent="0.3">
      <c r="A48" s="48" t="s">
        <v>122</v>
      </c>
      <c r="B48" s="49">
        <v>150.72743732099178</v>
      </c>
      <c r="C48" s="48" t="s">
        <v>175</v>
      </c>
      <c r="D48" s="49">
        <v>117.1</v>
      </c>
      <c r="I48"/>
      <c r="J48"/>
      <c r="K48"/>
      <c r="L48"/>
      <c r="M48"/>
      <c r="N48"/>
      <c r="O48"/>
      <c r="P48"/>
      <c r="R48"/>
      <c r="T48" t="s">
        <v>175</v>
      </c>
      <c r="W48" s="51"/>
      <c r="X48" s="51"/>
      <c r="Y48" s="51"/>
      <c r="Z48" s="51"/>
      <c r="AA48" s="51"/>
      <c r="AB48" s="51"/>
      <c r="AC48" s="51"/>
      <c r="AD48" s="51">
        <v>1.2719907407407407E-2</v>
      </c>
      <c r="AE48" s="51"/>
    </row>
    <row r="49" spans="1:31" x14ac:dyDescent="0.3">
      <c r="A49" s="48" t="s">
        <v>111</v>
      </c>
      <c r="B49" s="49">
        <v>164.95438919095216</v>
      </c>
      <c r="C49" s="48" t="s">
        <v>247</v>
      </c>
      <c r="D49" s="49">
        <v>119.6</v>
      </c>
      <c r="E49" s="49"/>
      <c r="F49" s="49"/>
      <c r="G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T49" t="s">
        <v>247</v>
      </c>
      <c r="W49" s="51"/>
      <c r="X49" s="51"/>
      <c r="Y49" s="51"/>
      <c r="Z49" s="51"/>
      <c r="AA49" s="51"/>
      <c r="AB49" s="51"/>
      <c r="AC49" s="51"/>
      <c r="AD49" s="51">
        <v>1.5659722222222224E-2</v>
      </c>
      <c r="AE49" s="51"/>
    </row>
    <row r="50" spans="1:31" x14ac:dyDescent="0.3">
      <c r="A50" s="48" t="s">
        <v>44</v>
      </c>
      <c r="B50" s="49">
        <v>133.25130635253413</v>
      </c>
      <c r="C50" s="48" t="s">
        <v>82</v>
      </c>
      <c r="D50" s="49">
        <v>143.1</v>
      </c>
      <c r="E50" s="49"/>
      <c r="F50" s="49"/>
      <c r="G50" s="49"/>
      <c r="I50" s="49"/>
      <c r="J50" s="49"/>
      <c r="K50" s="49"/>
      <c r="L50" s="49"/>
      <c r="M50" s="49"/>
      <c r="N50" s="49"/>
      <c r="O50" s="49"/>
      <c r="P50" s="49"/>
      <c r="Q50" s="49"/>
      <c r="R50" s="49"/>
    </row>
    <row r="51" spans="1:31" x14ac:dyDescent="0.3">
      <c r="A51" s="48" t="s">
        <v>73</v>
      </c>
      <c r="B51" s="49">
        <v>127.70129761206113</v>
      </c>
      <c r="D51" s="49">
        <v>175.7</v>
      </c>
      <c r="E51" s="49"/>
      <c r="F51" s="49"/>
      <c r="G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T51" t="s">
        <v>97</v>
      </c>
      <c r="W51" s="51"/>
      <c r="X51" s="51"/>
      <c r="Y51" s="51"/>
      <c r="Z51" s="51"/>
      <c r="AA51" s="51">
        <v>1.9004629629629632E-2</v>
      </c>
      <c r="AB51" s="51"/>
      <c r="AC51" s="51"/>
      <c r="AD51" s="51"/>
      <c r="AE51" s="51"/>
    </row>
    <row r="52" spans="1:31" x14ac:dyDescent="0.3">
      <c r="A52" s="48" t="s">
        <v>127</v>
      </c>
      <c r="B52" s="49" t="s">
        <v>536</v>
      </c>
      <c r="C52" s="48" t="s">
        <v>81</v>
      </c>
      <c r="D52" s="49">
        <v>149.69999999999999</v>
      </c>
      <c r="E52" s="49"/>
      <c r="F52" s="49"/>
      <c r="G52" s="49"/>
      <c r="I52" s="49"/>
      <c r="J52" s="49"/>
      <c r="K52" s="49"/>
      <c r="L52" s="49"/>
      <c r="M52" s="49"/>
      <c r="N52" s="49"/>
      <c r="O52" s="49"/>
      <c r="P52" s="49"/>
      <c r="Q52" s="49"/>
      <c r="R52" s="49"/>
    </row>
    <row r="53" spans="1:31" x14ac:dyDescent="0.3">
      <c r="A53" s="48" t="s">
        <v>152</v>
      </c>
      <c r="B53" s="49">
        <v>114.6742062602066</v>
      </c>
      <c r="E53" s="49"/>
      <c r="F53" s="49"/>
      <c r="G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T53" t="s">
        <v>290</v>
      </c>
      <c r="W53" s="51"/>
      <c r="X53" s="51">
        <v>1.486111111111111E-2</v>
      </c>
      <c r="Y53" s="51"/>
      <c r="Z53" s="51"/>
      <c r="AA53" s="51"/>
      <c r="AB53" s="51"/>
      <c r="AC53" s="51">
        <v>1.5358796296296296E-2</v>
      </c>
      <c r="AD53" s="51"/>
      <c r="AE53" s="51"/>
    </row>
    <row r="54" spans="1:31" x14ac:dyDescent="0.3">
      <c r="A54" s="48" t="s">
        <v>23</v>
      </c>
      <c r="B54" s="49">
        <v>149.93016650175238</v>
      </c>
      <c r="E54" s="49"/>
      <c r="F54" s="49"/>
      <c r="G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T54" t="s">
        <v>173</v>
      </c>
      <c r="W54" s="51"/>
      <c r="X54" s="51"/>
      <c r="Y54" s="51"/>
      <c r="Z54" s="51"/>
      <c r="AA54" s="51"/>
      <c r="AB54" s="51"/>
      <c r="AC54" s="51"/>
      <c r="AD54" s="51">
        <v>1.2488425925925925E-2</v>
      </c>
      <c r="AE54" s="51"/>
    </row>
    <row r="55" spans="1:31" x14ac:dyDescent="0.3">
      <c r="A55" s="48" t="s">
        <v>553</v>
      </c>
      <c r="B55" s="49">
        <v>147.69638679035023</v>
      </c>
      <c r="C55" s="48" t="s">
        <v>39</v>
      </c>
      <c r="D55" s="49">
        <v>131.19999999999999</v>
      </c>
      <c r="E55" s="49"/>
      <c r="F55" s="49"/>
      <c r="G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T55" t="s">
        <v>39</v>
      </c>
      <c r="W55" s="51"/>
      <c r="X55" s="51">
        <v>1.3796296296296298E-2</v>
      </c>
      <c r="Y55" s="51">
        <v>1.4884259259259259E-2</v>
      </c>
      <c r="Z55" s="51"/>
      <c r="AA55" s="51"/>
      <c r="AB55" s="51"/>
      <c r="AC55" s="51"/>
      <c r="AD55" s="51"/>
      <c r="AE55" s="51"/>
    </row>
    <row r="56" spans="1:31" x14ac:dyDescent="0.3">
      <c r="A56" s="48" t="s">
        <v>129</v>
      </c>
      <c r="B56" s="49">
        <v>167.92162993670797</v>
      </c>
      <c r="D56" s="49">
        <v>104.2</v>
      </c>
      <c r="E56" s="49"/>
      <c r="F56" s="49"/>
      <c r="G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T56" t="s">
        <v>470</v>
      </c>
      <c r="W56" s="51"/>
      <c r="X56" s="51"/>
      <c r="Y56" s="51"/>
      <c r="Z56" s="51"/>
      <c r="AA56" s="51"/>
      <c r="AB56" s="51"/>
      <c r="AC56" s="51"/>
      <c r="AD56" s="51">
        <v>1.1817129629629629E-2</v>
      </c>
      <c r="AE56" s="51"/>
    </row>
    <row r="57" spans="1:31" x14ac:dyDescent="0.3">
      <c r="A57" s="48" t="s">
        <v>41</v>
      </c>
      <c r="B57" s="49">
        <v>148.67962708081802</v>
      </c>
      <c r="D57" s="49">
        <v>131</v>
      </c>
      <c r="E57" s="49"/>
      <c r="F57" s="49"/>
      <c r="G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T57" t="s">
        <v>514</v>
      </c>
      <c r="W57" s="51"/>
      <c r="X57" s="51"/>
      <c r="Y57" s="51"/>
      <c r="Z57" s="51"/>
      <c r="AA57" s="51"/>
      <c r="AB57" s="51"/>
      <c r="AC57" s="51"/>
      <c r="AD57" s="51">
        <v>1.4826388888888889E-2</v>
      </c>
      <c r="AE57" s="51"/>
    </row>
    <row r="58" spans="1:31" x14ac:dyDescent="0.3">
      <c r="A58" s="48" t="s">
        <v>243</v>
      </c>
      <c r="B58" s="49">
        <v>166.9608186232021</v>
      </c>
      <c r="E58" s="49"/>
      <c r="F58" s="49"/>
      <c r="G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T58" t="s">
        <v>76</v>
      </c>
      <c r="W58" s="51"/>
      <c r="X58" s="51"/>
      <c r="Y58" s="51"/>
      <c r="Z58" s="51"/>
      <c r="AA58" s="51"/>
      <c r="AB58" s="51">
        <v>1.4108796296296295E-2</v>
      </c>
      <c r="AC58" s="51">
        <v>1.383101851851852E-2</v>
      </c>
      <c r="AD58" s="51">
        <v>1.5243055555555557E-2</v>
      </c>
      <c r="AE58" s="51"/>
    </row>
    <row r="59" spans="1:31" x14ac:dyDescent="0.3">
      <c r="A59" s="48" t="s">
        <v>135</v>
      </c>
      <c r="B59" s="49">
        <v>135.32409726772124</v>
      </c>
      <c r="D59" s="49">
        <v>157</v>
      </c>
      <c r="E59" s="49"/>
      <c r="F59" s="49"/>
      <c r="G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T59" t="s">
        <v>358</v>
      </c>
      <c r="W59" s="51"/>
      <c r="X59" s="51">
        <v>1.8530092592592595E-2</v>
      </c>
      <c r="Y59" s="51"/>
      <c r="Z59" s="51"/>
      <c r="AA59" s="51"/>
      <c r="AB59" s="51"/>
      <c r="AC59" s="51"/>
      <c r="AD59" s="51"/>
      <c r="AE59" s="51"/>
    </row>
    <row r="60" spans="1:31" x14ac:dyDescent="0.3">
      <c r="A60" s="48" t="s">
        <v>109</v>
      </c>
      <c r="B60" s="49">
        <v>128.10473748757119</v>
      </c>
      <c r="E60" s="49"/>
      <c r="F60" s="49"/>
      <c r="G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T60" t="s">
        <v>148</v>
      </c>
      <c r="W60" s="51"/>
      <c r="X60" s="51"/>
      <c r="Y60" s="51"/>
      <c r="Z60" s="51"/>
      <c r="AA60" s="51">
        <v>1.3969907407407408E-2</v>
      </c>
      <c r="AB60" s="51"/>
      <c r="AC60" s="51"/>
      <c r="AD60" s="51">
        <v>1.3946759259259258E-2</v>
      </c>
      <c r="AE60" s="51"/>
    </row>
    <row r="61" spans="1:31" x14ac:dyDescent="0.3">
      <c r="A61" s="48" t="s">
        <v>554</v>
      </c>
      <c r="B61" s="49">
        <v>131.26727663185449</v>
      </c>
      <c r="C61" s="48" t="s">
        <v>47</v>
      </c>
      <c r="D61" s="49">
        <v>134.1</v>
      </c>
      <c r="E61" s="49"/>
      <c r="F61" s="49"/>
      <c r="G61" s="49"/>
      <c r="I61" s="49"/>
      <c r="J61" s="49"/>
      <c r="K61" s="49"/>
      <c r="L61" s="49"/>
      <c r="M61" s="49"/>
      <c r="N61" s="49"/>
      <c r="O61" s="49"/>
      <c r="P61" s="49"/>
      <c r="Q61" s="49"/>
      <c r="R61" s="49"/>
    </row>
    <row r="62" spans="1:31" x14ac:dyDescent="0.3">
      <c r="A62" s="48" t="s">
        <v>175</v>
      </c>
      <c r="B62" s="49">
        <v>119.40645932734216</v>
      </c>
      <c r="D62">
        <v>107.4</v>
      </c>
      <c r="E62" s="49"/>
      <c r="F62" s="49"/>
      <c r="G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T62" t="s">
        <v>42</v>
      </c>
      <c r="W62" s="51"/>
      <c r="X62" s="51">
        <v>1.1944444444444445E-2</v>
      </c>
      <c r="Y62" s="51"/>
      <c r="Z62" s="51"/>
      <c r="AA62" s="51"/>
      <c r="AB62" s="51"/>
      <c r="AC62" s="51"/>
      <c r="AD62" s="51"/>
      <c r="AE62" s="51"/>
    </row>
    <row r="63" spans="1:31" x14ac:dyDescent="0.3">
      <c r="A63" s="48" t="s">
        <v>555</v>
      </c>
      <c r="B63" s="49" t="s">
        <v>536</v>
      </c>
      <c r="D63" s="49">
        <v>160.4</v>
      </c>
      <c r="I63"/>
      <c r="J63"/>
      <c r="K63"/>
      <c r="L63"/>
      <c r="M63"/>
      <c r="N63"/>
      <c r="O63"/>
      <c r="P63"/>
      <c r="R63"/>
      <c r="T63" t="s">
        <v>118</v>
      </c>
      <c r="W63" s="51"/>
      <c r="X63" s="51"/>
      <c r="Y63" s="51"/>
      <c r="Z63" s="51"/>
      <c r="AA63" s="51"/>
      <c r="AB63" s="51"/>
      <c r="AC63" s="51"/>
      <c r="AD63" s="51">
        <v>1.7523148148148149E-2</v>
      </c>
      <c r="AE63" s="51"/>
    </row>
    <row r="64" spans="1:31" x14ac:dyDescent="0.3">
      <c r="A64" s="48" t="s">
        <v>247</v>
      </c>
      <c r="B64" s="49">
        <v>120.28014775077416</v>
      </c>
      <c r="I64"/>
      <c r="J64"/>
      <c r="K64"/>
      <c r="L64"/>
      <c r="M64"/>
      <c r="N64"/>
      <c r="O64"/>
      <c r="P64"/>
      <c r="R64"/>
      <c r="T64" t="s">
        <v>230</v>
      </c>
      <c r="W64" s="51"/>
      <c r="X64" s="51"/>
      <c r="Y64" s="51"/>
      <c r="Z64" s="51"/>
      <c r="AA64" s="51"/>
      <c r="AB64" s="51"/>
      <c r="AC64" s="51"/>
      <c r="AD64" s="51">
        <v>2.7303240740740743E-2</v>
      </c>
      <c r="AE64" s="51"/>
    </row>
    <row r="65" spans="1:31" x14ac:dyDescent="0.3">
      <c r="A65" s="48" t="s">
        <v>82</v>
      </c>
      <c r="B65" s="49">
        <v>143.48918527645725</v>
      </c>
      <c r="D65" s="49">
        <v>176.9</v>
      </c>
      <c r="E65" s="49"/>
      <c r="F65" s="49"/>
      <c r="G65" s="49"/>
      <c r="I65" s="49"/>
      <c r="J65" s="49"/>
      <c r="K65" s="49"/>
      <c r="L65" s="49"/>
      <c r="M65" s="49"/>
      <c r="N65" s="49"/>
      <c r="O65" s="49"/>
      <c r="P65" s="49"/>
      <c r="Q65" s="49"/>
      <c r="R65" s="49"/>
    </row>
    <row r="66" spans="1:31" x14ac:dyDescent="0.3">
      <c r="A66" s="48" t="s">
        <v>81</v>
      </c>
      <c r="B66" s="49">
        <v>146.30348126231127</v>
      </c>
      <c r="D66">
        <v>121.8</v>
      </c>
      <c r="E66" s="49"/>
      <c r="F66" s="49"/>
      <c r="G66" s="49"/>
      <c r="I66" s="49"/>
      <c r="J66" s="49"/>
      <c r="K66" s="49"/>
      <c r="L66" s="49"/>
      <c r="M66" s="49"/>
      <c r="N66" s="49"/>
      <c r="O66" s="49"/>
      <c r="P66" s="49"/>
      <c r="Q66" s="49"/>
      <c r="R66" s="49"/>
    </row>
    <row r="67" spans="1:31" x14ac:dyDescent="0.3">
      <c r="A67" s="48" t="s">
        <v>39</v>
      </c>
      <c r="B67" s="49">
        <v>132.07103612802558</v>
      </c>
      <c r="D67" s="49">
        <v>170</v>
      </c>
      <c r="E67" s="49"/>
      <c r="F67" s="49"/>
      <c r="G67" s="49"/>
      <c r="I67" s="49"/>
      <c r="J67" s="49"/>
      <c r="K67" s="49"/>
      <c r="L67" s="49"/>
      <c r="M67" s="49"/>
      <c r="N67" s="49"/>
      <c r="O67" s="49"/>
      <c r="P67" s="49"/>
      <c r="Q67" s="49"/>
      <c r="R67" s="49"/>
    </row>
    <row r="68" spans="1:31" x14ac:dyDescent="0.3">
      <c r="A68" s="48" t="s">
        <v>71</v>
      </c>
      <c r="B68" s="49">
        <v>157.99619835424875</v>
      </c>
      <c r="D68">
        <v>125.9</v>
      </c>
      <c r="I68"/>
      <c r="J68"/>
      <c r="K68"/>
      <c r="L68"/>
      <c r="M68"/>
      <c r="N68"/>
      <c r="O68"/>
      <c r="P68"/>
      <c r="R68"/>
    </row>
    <row r="69" spans="1:31" x14ac:dyDescent="0.3">
      <c r="A69" s="48" t="s">
        <v>148</v>
      </c>
      <c r="B69" s="49" t="s">
        <v>536</v>
      </c>
      <c r="E69" s="49"/>
      <c r="F69" s="49"/>
      <c r="G69" s="49"/>
      <c r="I69" s="49"/>
      <c r="J69" s="49"/>
      <c r="K69" s="49"/>
      <c r="L69" s="49"/>
      <c r="M69" s="49"/>
      <c r="N69" s="49"/>
      <c r="O69" s="49"/>
      <c r="P69" s="49"/>
      <c r="Q69" s="49"/>
      <c r="R69" s="49"/>
    </row>
    <row r="70" spans="1:31" x14ac:dyDescent="0.3">
      <c r="A70" s="48" t="s">
        <v>47</v>
      </c>
      <c r="B70" s="49">
        <v>130.04648453395669</v>
      </c>
      <c r="D70">
        <v>182.8</v>
      </c>
      <c r="I70"/>
      <c r="J70"/>
      <c r="K70"/>
      <c r="L70"/>
      <c r="M70"/>
      <c r="N70"/>
      <c r="O70"/>
      <c r="P70"/>
      <c r="R70"/>
      <c r="T70" t="s">
        <v>527</v>
      </c>
      <c r="W70" s="51">
        <v>2.0648148148148148E-2</v>
      </c>
      <c r="X70" s="51"/>
      <c r="Y70" s="51">
        <v>2.0914351851851851E-2</v>
      </c>
      <c r="Z70" s="51"/>
      <c r="AA70" s="51"/>
      <c r="AB70" s="51"/>
      <c r="AC70" s="51"/>
      <c r="AD70" s="51"/>
      <c r="AE70" s="51"/>
    </row>
    <row r="71" spans="1:31" x14ac:dyDescent="0.3">
      <c r="A71" s="48" t="s">
        <v>556</v>
      </c>
      <c r="B71" s="49" t="s">
        <v>536</v>
      </c>
      <c r="I71"/>
      <c r="J71"/>
      <c r="K71"/>
      <c r="L71"/>
      <c r="M71"/>
      <c r="N71"/>
      <c r="O71"/>
      <c r="P71"/>
      <c r="R71"/>
      <c r="T71" t="s">
        <v>138</v>
      </c>
      <c r="W71" s="51">
        <v>1.3460648148148147E-2</v>
      </c>
      <c r="X71" s="51"/>
      <c r="Y71" s="51"/>
      <c r="Z71" s="51"/>
      <c r="AA71" s="51"/>
      <c r="AB71" s="51"/>
      <c r="AC71" s="51">
        <v>1.2627314814814815E-2</v>
      </c>
      <c r="AD71" s="51"/>
      <c r="AE71" s="51"/>
    </row>
    <row r="72" spans="1:31" x14ac:dyDescent="0.3">
      <c r="A72" s="48" t="s">
        <v>42</v>
      </c>
      <c r="B72" s="49">
        <v>112.16231534823716</v>
      </c>
      <c r="D72">
        <v>155.4</v>
      </c>
      <c r="E72" s="49"/>
      <c r="F72" s="49"/>
      <c r="G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T72" t="s">
        <v>120</v>
      </c>
      <c r="W72" s="51"/>
      <c r="X72" s="51"/>
      <c r="Y72" s="51"/>
      <c r="Z72" s="51"/>
      <c r="AA72" s="51">
        <v>1.7083333333333336E-2</v>
      </c>
      <c r="AB72" s="51">
        <v>1.7199074074074071E-2</v>
      </c>
      <c r="AC72" s="51"/>
      <c r="AD72" s="51"/>
      <c r="AE72" s="51"/>
    </row>
    <row r="73" spans="1:31" x14ac:dyDescent="0.3">
      <c r="A73" s="48" t="s">
        <v>108</v>
      </c>
      <c r="B73" s="49" t="s">
        <v>536</v>
      </c>
      <c r="D73">
        <v>129.80000000000001</v>
      </c>
      <c r="I73"/>
      <c r="J73"/>
      <c r="K73"/>
      <c r="L73"/>
      <c r="M73"/>
      <c r="N73"/>
      <c r="O73"/>
      <c r="P73"/>
      <c r="R73"/>
    </row>
    <row r="74" spans="1:31" x14ac:dyDescent="0.3">
      <c r="A74" s="48"/>
      <c r="B74" s="49"/>
      <c r="I74"/>
      <c r="J74"/>
      <c r="K74"/>
      <c r="L74"/>
      <c r="M74"/>
      <c r="N74"/>
      <c r="O74"/>
      <c r="P74"/>
      <c r="R74"/>
    </row>
    <row r="75" spans="1:31" x14ac:dyDescent="0.3">
      <c r="A75" s="48" t="s">
        <v>557</v>
      </c>
      <c r="B75" s="49">
        <v>144.53376912346437</v>
      </c>
      <c r="D75">
        <v>137.80000000000001</v>
      </c>
      <c r="I75"/>
      <c r="J75"/>
      <c r="K75"/>
      <c r="L75"/>
      <c r="M75"/>
      <c r="N75"/>
      <c r="O75"/>
      <c r="P75"/>
      <c r="R75"/>
    </row>
    <row r="76" spans="1:31" x14ac:dyDescent="0.3">
      <c r="A76" s="48" t="s">
        <v>558</v>
      </c>
      <c r="B76" s="49">
        <v>147.8719672972164</v>
      </c>
      <c r="I76"/>
      <c r="J76"/>
      <c r="K76"/>
      <c r="L76"/>
      <c r="M76"/>
      <c r="N76"/>
      <c r="O76"/>
      <c r="P76"/>
      <c r="R76"/>
    </row>
    <row r="77" spans="1:31" x14ac:dyDescent="0.3">
      <c r="A77" s="48" t="s">
        <v>559</v>
      </c>
      <c r="B77" s="49" t="s">
        <v>536</v>
      </c>
      <c r="D77">
        <v>116.6</v>
      </c>
      <c r="I77"/>
      <c r="J77"/>
      <c r="K77"/>
      <c r="L77"/>
      <c r="M77"/>
      <c r="N77"/>
      <c r="O77"/>
      <c r="P77"/>
      <c r="R77"/>
      <c r="T77" t="s">
        <v>125</v>
      </c>
      <c r="W77" s="51"/>
      <c r="X77" s="51">
        <v>1.3043981481481483E-2</v>
      </c>
      <c r="Y77" s="51"/>
      <c r="Z77" s="51"/>
      <c r="AA77" s="51"/>
      <c r="AB77" s="51"/>
      <c r="AC77" s="51"/>
      <c r="AD77" s="51"/>
      <c r="AE77" s="51"/>
    </row>
    <row r="78" spans="1:31" x14ac:dyDescent="0.3">
      <c r="A78" s="48" t="s">
        <v>560</v>
      </c>
      <c r="B78" s="49" t="s">
        <v>536</v>
      </c>
    </row>
    <row r="79" spans="1:31" x14ac:dyDescent="0.3">
      <c r="A79" s="48" t="s">
        <v>95</v>
      </c>
      <c r="B79" s="49">
        <v>123.85279296750082</v>
      </c>
    </row>
    <row r="80" spans="1:31" x14ac:dyDescent="0.3">
      <c r="A80" s="48" t="s">
        <v>561</v>
      </c>
      <c r="B80" s="49">
        <v>156.53455183755995</v>
      </c>
    </row>
    <row r="81" spans="1:2" x14ac:dyDescent="0.3">
      <c r="A81" s="48" t="s">
        <v>562</v>
      </c>
      <c r="B81" s="49" t="s">
        <v>536</v>
      </c>
    </row>
    <row r="82" spans="1:2" x14ac:dyDescent="0.3">
      <c r="A82" s="48" t="s">
        <v>196</v>
      </c>
      <c r="B82" s="49">
        <v>165.91152688872572</v>
      </c>
    </row>
    <row r="83" spans="1:2" x14ac:dyDescent="0.3">
      <c r="A83" s="48" t="s">
        <v>563</v>
      </c>
      <c r="B83" s="49">
        <v>165.85627247944973</v>
      </c>
    </row>
    <row r="84" spans="1:2" x14ac:dyDescent="0.3">
      <c r="A84" s="48" t="s">
        <v>564</v>
      </c>
      <c r="B84" s="49" t="s">
        <v>536</v>
      </c>
    </row>
    <row r="85" spans="1:2" x14ac:dyDescent="0.3">
      <c r="A85" s="48" t="s">
        <v>158</v>
      </c>
      <c r="B85" s="49" t="s">
        <v>536</v>
      </c>
    </row>
    <row r="86" spans="1:2" x14ac:dyDescent="0.3">
      <c r="A86" s="48" t="s">
        <v>64</v>
      </c>
      <c r="B86" s="49">
        <v>130.88579993464253</v>
      </c>
    </row>
    <row r="87" spans="1:2" x14ac:dyDescent="0.3">
      <c r="A87" s="48" t="s">
        <v>439</v>
      </c>
      <c r="B87" s="49" t="s">
        <v>536</v>
      </c>
    </row>
    <row r="88" spans="1:2" x14ac:dyDescent="0.3">
      <c r="A88" s="48" t="s">
        <v>565</v>
      </c>
      <c r="B88" s="49" t="s">
        <v>536</v>
      </c>
    </row>
    <row r="89" spans="1:2" x14ac:dyDescent="0.3">
      <c r="A89" s="48" t="s">
        <v>138</v>
      </c>
      <c r="B89" s="49" t="s">
        <v>536</v>
      </c>
    </row>
    <row r="90" spans="1:2" x14ac:dyDescent="0.3">
      <c r="A90" s="48" t="s">
        <v>120</v>
      </c>
      <c r="B90" s="49">
        <v>161.75383738538363</v>
      </c>
    </row>
    <row r="91" spans="1:2" x14ac:dyDescent="0.3">
      <c r="A91" s="48" t="s">
        <v>566</v>
      </c>
      <c r="B91" s="49" t="s">
        <v>536</v>
      </c>
    </row>
    <row r="92" spans="1:2" x14ac:dyDescent="0.3">
      <c r="A92" s="48" t="s">
        <v>26</v>
      </c>
      <c r="B92" s="49">
        <v>133.64635854491647</v>
      </c>
    </row>
    <row r="93" spans="1:2" x14ac:dyDescent="0.3">
      <c r="A93" s="48" t="s">
        <v>567</v>
      </c>
      <c r="B93" s="49" t="s">
        <v>536</v>
      </c>
    </row>
    <row r="94" spans="1:2" x14ac:dyDescent="0.3">
      <c r="A94" s="48" t="s">
        <v>568</v>
      </c>
      <c r="B94" s="49">
        <v>119.23954527637733</v>
      </c>
    </row>
    <row r="95" spans="1:2" x14ac:dyDescent="0.3">
      <c r="A95" s="48" t="s">
        <v>24</v>
      </c>
      <c r="B95" s="49">
        <v>141.34863723487575</v>
      </c>
    </row>
    <row r="96" spans="1:2" x14ac:dyDescent="0.3">
      <c r="A96" s="48" t="s">
        <v>569</v>
      </c>
      <c r="B96" s="49">
        <v>186.23118691050854</v>
      </c>
    </row>
    <row r="97" spans="1:2" x14ac:dyDescent="0.3">
      <c r="A97" s="48" t="s">
        <v>36</v>
      </c>
      <c r="B97" s="49" t="s">
        <v>536</v>
      </c>
    </row>
    <row r="98" spans="1:2" x14ac:dyDescent="0.3">
      <c r="A98" s="48" t="s">
        <v>570</v>
      </c>
      <c r="B98" s="49" t="s">
        <v>536</v>
      </c>
    </row>
    <row r="99" spans="1:2" x14ac:dyDescent="0.3">
      <c r="A99" s="48" t="s">
        <v>571</v>
      </c>
      <c r="B99" s="49" t="s">
        <v>536</v>
      </c>
    </row>
    <row r="100" spans="1:2" x14ac:dyDescent="0.3">
      <c r="A100" s="48" t="s">
        <v>572</v>
      </c>
      <c r="B100" s="49">
        <v>143.4424567540766</v>
      </c>
    </row>
  </sheetData>
  <sortState ref="E6:S76">
    <sortCondition ref="E6:E76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topLeftCell="A67" zoomScale="150" zoomScaleNormal="150" zoomScalePageLayoutView="150" workbookViewId="0">
      <selection activeCell="D37" sqref="D37"/>
    </sheetView>
  </sheetViews>
  <sheetFormatPr defaultColWidth="8.88671875" defaultRowHeight="14.4" x14ac:dyDescent="0.3"/>
  <cols>
    <col min="1" max="1" width="23.6640625" customWidth="1"/>
    <col min="2" max="2" width="10.44140625" customWidth="1"/>
    <col min="3" max="3" width="8.44140625" style="6" customWidth="1"/>
    <col min="4" max="4" width="11.44140625" style="6" customWidth="1"/>
    <col min="5" max="5" width="8.44140625" style="23" customWidth="1"/>
    <col min="6" max="6" width="10.6640625" style="6" customWidth="1"/>
    <col min="7" max="7" width="9.44140625" style="6" customWidth="1"/>
    <col min="8" max="8" width="10.6640625" style="6" customWidth="1"/>
    <col min="9" max="9" width="8.109375" style="6" customWidth="1"/>
    <col min="10" max="10" width="12" style="6" customWidth="1"/>
    <col min="11" max="11" width="16.44140625" style="6" customWidth="1"/>
    <col min="12" max="12" width="31.44140625" style="15" customWidth="1"/>
    <col min="13" max="14" width="10.6640625" style="6" customWidth="1"/>
    <col min="15" max="15" width="11.109375" customWidth="1"/>
    <col min="16" max="16" width="11" customWidth="1"/>
    <col min="17" max="17" width="13" customWidth="1"/>
    <col min="18" max="18" width="11.33203125" customWidth="1"/>
    <col min="19" max="19" width="11.6640625" customWidth="1"/>
    <col min="20" max="20" width="17.6640625" customWidth="1"/>
  </cols>
  <sheetData>
    <row r="1" spans="1:25" ht="15" thickBot="1" x14ac:dyDescent="0.35">
      <c r="A1" s="25" t="s">
        <v>5</v>
      </c>
      <c r="B1" s="10" t="s">
        <v>6</v>
      </c>
      <c r="D1" s="9" t="s">
        <v>7</v>
      </c>
      <c r="E1" s="22"/>
      <c r="F1" s="8" t="s">
        <v>8</v>
      </c>
      <c r="H1" s="9" t="s">
        <v>22</v>
      </c>
      <c r="I1" s="13"/>
      <c r="J1" s="7" t="s">
        <v>11</v>
      </c>
      <c r="K1" s="16"/>
      <c r="L1" s="25" t="s">
        <v>5</v>
      </c>
      <c r="M1" s="10" t="s">
        <v>6</v>
      </c>
      <c r="N1" s="13"/>
      <c r="O1" s="9" t="s">
        <v>7</v>
      </c>
      <c r="P1" s="3"/>
      <c r="Q1" s="8" t="s">
        <v>8</v>
      </c>
      <c r="R1" s="2"/>
      <c r="S1" s="9" t="s">
        <v>21</v>
      </c>
      <c r="T1" s="41" t="s">
        <v>11</v>
      </c>
      <c r="V1" s="2"/>
      <c r="W1" s="3"/>
      <c r="X1" s="2"/>
      <c r="Y1" s="3"/>
    </row>
    <row r="2" spans="1:25" s="2" customFormat="1" ht="15" thickBot="1" x14ac:dyDescent="0.35">
      <c r="A2" s="26" t="s">
        <v>52</v>
      </c>
      <c r="B2" s="13"/>
      <c r="C2" s="15"/>
      <c r="D2" s="13"/>
      <c r="E2" s="22"/>
      <c r="F2" s="13"/>
      <c r="G2" s="15"/>
      <c r="H2" s="13"/>
      <c r="I2" s="13"/>
      <c r="J2" s="16"/>
      <c r="K2" s="16"/>
      <c r="L2" s="26" t="s">
        <v>52</v>
      </c>
      <c r="M2" s="15"/>
      <c r="N2" s="13"/>
      <c r="P2" s="3"/>
      <c r="Q2" s="3"/>
      <c r="S2" s="3"/>
      <c r="W2" s="3"/>
      <c r="Y2" s="3"/>
    </row>
    <row r="3" spans="1:25" ht="15" thickBot="1" x14ac:dyDescent="0.35">
      <c r="A3" s="26" t="s">
        <v>53</v>
      </c>
      <c r="B3" s="8" t="s">
        <v>12</v>
      </c>
      <c r="D3" s="9" t="s">
        <v>9</v>
      </c>
      <c r="E3" s="22"/>
      <c r="F3" s="8" t="s">
        <v>14</v>
      </c>
      <c r="H3" s="9" t="s">
        <v>13</v>
      </c>
      <c r="I3" s="13"/>
      <c r="J3" s="45" t="s">
        <v>193</v>
      </c>
      <c r="K3" s="16"/>
      <c r="L3" s="26" t="s">
        <v>53</v>
      </c>
      <c r="M3" s="8" t="s">
        <v>12</v>
      </c>
      <c r="N3" s="13"/>
      <c r="O3" s="9" t="s">
        <v>9</v>
      </c>
      <c r="P3" s="3"/>
      <c r="Q3" s="8" t="s">
        <v>14</v>
      </c>
      <c r="R3" s="2"/>
      <c r="S3" s="46" t="s">
        <v>13</v>
      </c>
      <c r="T3" s="47" t="s">
        <v>193</v>
      </c>
      <c r="U3" s="2"/>
      <c r="V3" s="2"/>
      <c r="W3" s="3"/>
      <c r="X3" s="2"/>
      <c r="Y3" s="3"/>
    </row>
    <row r="4" spans="1:25" x14ac:dyDescent="0.3">
      <c r="A4" s="27" t="s">
        <v>194</v>
      </c>
      <c r="B4" s="1"/>
      <c r="C4" s="4"/>
      <c r="D4" s="4"/>
      <c r="E4" s="29"/>
      <c r="F4" s="4"/>
      <c r="G4" s="4"/>
      <c r="H4" s="4"/>
      <c r="I4" s="4"/>
      <c r="J4" s="4"/>
      <c r="K4" s="4"/>
      <c r="L4" s="27" t="s">
        <v>195</v>
      </c>
      <c r="M4" s="4"/>
      <c r="N4" s="4"/>
      <c r="O4" s="1"/>
      <c r="P4" s="1"/>
      <c r="Q4" s="1"/>
      <c r="R4" s="1"/>
      <c r="S4" s="1"/>
      <c r="T4" s="1"/>
      <c r="V4" s="1"/>
      <c r="W4" s="1"/>
      <c r="X4" s="1"/>
      <c r="Y4" s="1"/>
    </row>
    <row r="5" spans="1:25" x14ac:dyDescent="0.3">
      <c r="A5" s="32" t="s">
        <v>0</v>
      </c>
      <c r="B5" s="33" t="s">
        <v>1</v>
      </c>
      <c r="C5" s="32" t="s">
        <v>10</v>
      </c>
      <c r="D5" s="34" t="s">
        <v>2</v>
      </c>
      <c r="E5" s="28" t="s">
        <v>54</v>
      </c>
      <c r="F5" s="34" t="s">
        <v>3</v>
      </c>
      <c r="G5" s="32" t="s">
        <v>55</v>
      </c>
      <c r="H5" s="34" t="s">
        <v>4</v>
      </c>
      <c r="I5" s="32" t="s">
        <v>56</v>
      </c>
      <c r="J5" s="35" t="s">
        <v>58</v>
      </c>
      <c r="K5" s="35" t="s">
        <v>59</v>
      </c>
      <c r="L5" s="35" t="s">
        <v>57</v>
      </c>
      <c r="M5" s="36" t="s">
        <v>15</v>
      </c>
      <c r="N5" s="33" t="s">
        <v>16</v>
      </c>
      <c r="O5" s="33" t="s">
        <v>17</v>
      </c>
      <c r="P5" s="36" t="s">
        <v>18</v>
      </c>
      <c r="Q5" s="35" t="s">
        <v>60</v>
      </c>
      <c r="R5" s="36" t="s">
        <v>19</v>
      </c>
      <c r="S5" s="35" t="s">
        <v>61</v>
      </c>
      <c r="T5" s="39" t="s">
        <v>20</v>
      </c>
    </row>
    <row r="6" spans="1:25" x14ac:dyDescent="0.3">
      <c r="A6" s="30" t="s">
        <v>66</v>
      </c>
      <c r="B6" s="11">
        <v>42588</v>
      </c>
      <c r="C6" s="24">
        <v>18.46</v>
      </c>
      <c r="D6" s="4" t="s">
        <v>260</v>
      </c>
      <c r="E6" s="24">
        <v>17.260000000000002</v>
      </c>
      <c r="F6" s="5" t="s">
        <v>241</v>
      </c>
      <c r="G6" s="24">
        <v>17.440000000000001</v>
      </c>
      <c r="H6" s="5" t="s">
        <v>134</v>
      </c>
      <c r="I6" s="24">
        <v>17.149999999999999</v>
      </c>
      <c r="J6" s="38" t="s">
        <v>250</v>
      </c>
      <c r="K6" s="17"/>
      <c r="L6" s="42" t="s">
        <v>66</v>
      </c>
      <c r="M6" s="14" t="s">
        <v>104</v>
      </c>
      <c r="N6" s="19" t="s">
        <v>160</v>
      </c>
      <c r="O6" s="12" t="s">
        <v>223</v>
      </c>
      <c r="P6" s="18"/>
      <c r="Q6" s="40">
        <v>3</v>
      </c>
      <c r="R6" s="18"/>
      <c r="S6" s="17"/>
      <c r="T6" s="31"/>
    </row>
    <row r="7" spans="1:25" x14ac:dyDescent="0.3">
      <c r="A7" s="30" t="s">
        <v>36</v>
      </c>
      <c r="B7" s="11">
        <v>42630</v>
      </c>
      <c r="C7" s="24">
        <v>20.010000000000002</v>
      </c>
      <c r="D7" s="4" t="s">
        <v>261</v>
      </c>
      <c r="E7" s="24" t="s">
        <v>49</v>
      </c>
      <c r="F7" s="5" t="s">
        <v>248</v>
      </c>
      <c r="G7" s="24">
        <v>18.260000000000002</v>
      </c>
      <c r="H7" s="4" t="s">
        <v>200</v>
      </c>
      <c r="I7" s="24">
        <v>18.04</v>
      </c>
      <c r="J7" s="38" t="s">
        <v>251</v>
      </c>
      <c r="K7" s="17"/>
      <c r="L7" s="18" t="s">
        <v>36</v>
      </c>
      <c r="M7" s="14"/>
      <c r="N7" s="19"/>
      <c r="O7" s="12"/>
      <c r="P7" s="18"/>
      <c r="Q7" s="40">
        <v>0</v>
      </c>
      <c r="R7" s="18"/>
      <c r="S7" s="17"/>
      <c r="T7" s="31"/>
    </row>
    <row r="8" spans="1:25" x14ac:dyDescent="0.3">
      <c r="A8" s="30" t="s">
        <v>130</v>
      </c>
      <c r="B8" s="11">
        <v>42525</v>
      </c>
      <c r="C8" s="24">
        <v>20.58</v>
      </c>
      <c r="D8" s="5" t="s">
        <v>262</v>
      </c>
      <c r="E8" s="24">
        <v>19.07</v>
      </c>
      <c r="F8" s="4" t="s">
        <v>224</v>
      </c>
      <c r="G8" s="24">
        <v>18.48</v>
      </c>
      <c r="H8" s="4" t="s">
        <v>142</v>
      </c>
      <c r="I8" s="24">
        <v>19.010000000000002</v>
      </c>
      <c r="J8" s="38" t="s">
        <v>252</v>
      </c>
      <c r="K8" s="17"/>
      <c r="L8" s="42" t="s">
        <v>130</v>
      </c>
      <c r="M8" s="14" t="s">
        <v>105</v>
      </c>
      <c r="N8" s="19" t="s">
        <v>115</v>
      </c>
      <c r="O8" s="12" t="s">
        <v>205</v>
      </c>
      <c r="P8" s="18" t="s">
        <v>161</v>
      </c>
      <c r="Q8" s="40">
        <v>4</v>
      </c>
      <c r="R8" s="18" t="s">
        <v>233</v>
      </c>
      <c r="S8" s="17">
        <v>3</v>
      </c>
      <c r="T8" s="31">
        <v>7</v>
      </c>
    </row>
    <row r="9" spans="1:25" x14ac:dyDescent="0.3">
      <c r="A9" s="30" t="s">
        <v>95</v>
      </c>
      <c r="B9" s="11">
        <v>42609</v>
      </c>
      <c r="C9" s="24">
        <v>21.27</v>
      </c>
      <c r="D9" s="4" t="s">
        <v>260</v>
      </c>
      <c r="E9" s="24">
        <v>18.489999999999998</v>
      </c>
      <c r="F9" s="4" t="s">
        <v>202</v>
      </c>
      <c r="G9" s="24">
        <v>19.079999999999998</v>
      </c>
      <c r="H9" s="4" t="s">
        <v>236</v>
      </c>
      <c r="I9" s="24">
        <v>18.420000000000002</v>
      </c>
      <c r="J9" s="38" t="s">
        <v>254</v>
      </c>
      <c r="K9" s="17"/>
      <c r="L9" s="42" t="s">
        <v>95</v>
      </c>
      <c r="M9" s="14" t="s">
        <v>131</v>
      </c>
      <c r="N9" s="19" t="s">
        <v>177</v>
      </c>
      <c r="O9" s="12" t="s">
        <v>101</v>
      </c>
      <c r="P9" s="18" t="s">
        <v>132</v>
      </c>
      <c r="Q9" s="40">
        <v>4</v>
      </c>
      <c r="R9" s="18" t="s">
        <v>234</v>
      </c>
      <c r="S9" s="17">
        <v>3</v>
      </c>
      <c r="T9" s="31">
        <v>7</v>
      </c>
    </row>
    <row r="10" spans="1:25" x14ac:dyDescent="0.3">
      <c r="A10" s="30" t="s">
        <v>73</v>
      </c>
      <c r="B10" s="11">
        <v>42630</v>
      </c>
      <c r="C10" s="24">
        <v>21.16</v>
      </c>
      <c r="D10" s="5" t="s">
        <v>263</v>
      </c>
      <c r="E10" s="24">
        <v>19.059999999999999</v>
      </c>
      <c r="F10" s="4" t="s">
        <v>115</v>
      </c>
      <c r="G10" s="24">
        <v>19.489999999999998</v>
      </c>
      <c r="H10" s="5" t="s">
        <v>210</v>
      </c>
      <c r="I10" s="24">
        <v>19.05</v>
      </c>
      <c r="J10" s="38" t="s">
        <v>253</v>
      </c>
      <c r="K10" s="17"/>
      <c r="L10" s="42" t="s">
        <v>73</v>
      </c>
      <c r="M10" s="14" t="s">
        <v>133</v>
      </c>
      <c r="N10" s="19" t="s">
        <v>159</v>
      </c>
      <c r="O10" s="12" t="s">
        <v>183</v>
      </c>
      <c r="P10" s="18" t="s">
        <v>182</v>
      </c>
      <c r="Q10" s="40">
        <v>4</v>
      </c>
      <c r="R10" s="18" t="s">
        <v>240</v>
      </c>
      <c r="S10" s="17">
        <v>3</v>
      </c>
      <c r="T10" s="31">
        <v>7</v>
      </c>
    </row>
    <row r="11" spans="1:25" x14ac:dyDescent="0.3">
      <c r="A11" s="30" t="s">
        <v>109</v>
      </c>
      <c r="B11" s="11">
        <v>42518</v>
      </c>
      <c r="C11" s="24">
        <v>20.59</v>
      </c>
      <c r="D11" s="4" t="s">
        <v>262</v>
      </c>
      <c r="E11" s="24">
        <v>19.190000000000001</v>
      </c>
      <c r="F11" s="5" t="s">
        <v>164</v>
      </c>
      <c r="G11" s="24">
        <v>19.2</v>
      </c>
      <c r="H11" s="5" t="s">
        <v>166</v>
      </c>
      <c r="I11" s="24">
        <v>19.41</v>
      </c>
      <c r="J11" s="38" t="s">
        <v>186</v>
      </c>
      <c r="K11" s="17"/>
      <c r="L11" s="42" t="s">
        <v>109</v>
      </c>
      <c r="M11" s="14" t="s">
        <v>174</v>
      </c>
      <c r="N11" s="19" t="s">
        <v>204</v>
      </c>
      <c r="O11" s="12" t="s">
        <v>209</v>
      </c>
      <c r="P11" s="18" t="s">
        <v>233</v>
      </c>
      <c r="Q11" s="40">
        <v>4</v>
      </c>
      <c r="R11" s="18"/>
      <c r="S11" s="17"/>
      <c r="T11" s="31"/>
    </row>
    <row r="12" spans="1:25" x14ac:dyDescent="0.3">
      <c r="A12" s="30" t="s">
        <v>64</v>
      </c>
      <c r="B12" s="11">
        <v>42497</v>
      </c>
      <c r="C12" s="24">
        <v>22.03</v>
      </c>
      <c r="D12" s="4" t="s">
        <v>263</v>
      </c>
      <c r="E12" s="24">
        <v>19.48</v>
      </c>
      <c r="F12" s="4" t="s">
        <v>75</v>
      </c>
      <c r="G12" s="24">
        <v>19.350000000000001</v>
      </c>
      <c r="H12" s="4" t="s">
        <v>166</v>
      </c>
      <c r="I12" s="24">
        <v>20.12</v>
      </c>
      <c r="J12" s="38" t="s">
        <v>187</v>
      </c>
      <c r="K12" s="17"/>
      <c r="L12" s="42" t="s">
        <v>64</v>
      </c>
      <c r="M12" s="14" t="s">
        <v>88</v>
      </c>
      <c r="N12" s="19" t="s">
        <v>105</v>
      </c>
      <c r="O12" s="12" t="s">
        <v>155</v>
      </c>
      <c r="P12" s="18" t="s">
        <v>126</v>
      </c>
      <c r="Q12" s="40">
        <v>4</v>
      </c>
      <c r="R12" s="18" t="s">
        <v>190</v>
      </c>
      <c r="S12" s="17">
        <v>3</v>
      </c>
      <c r="T12" s="31">
        <v>7</v>
      </c>
    </row>
    <row r="13" spans="1:25" x14ac:dyDescent="0.3">
      <c r="A13" s="30" t="s">
        <v>26</v>
      </c>
      <c r="B13" s="11">
        <v>42476</v>
      </c>
      <c r="C13" s="24">
        <v>22.5</v>
      </c>
      <c r="D13" s="5" t="s">
        <v>260</v>
      </c>
      <c r="E13" s="24">
        <v>19.399999999999999</v>
      </c>
      <c r="F13" s="4" t="s">
        <v>205</v>
      </c>
      <c r="G13" s="24">
        <v>20.45</v>
      </c>
      <c r="H13" s="4" t="s">
        <v>200</v>
      </c>
      <c r="I13" s="24">
        <v>20.55</v>
      </c>
      <c r="J13" s="38" t="s">
        <v>213</v>
      </c>
      <c r="K13" s="17"/>
      <c r="L13" s="18" t="s">
        <v>26</v>
      </c>
      <c r="M13" s="14" t="s">
        <v>176</v>
      </c>
      <c r="N13" s="19" t="s">
        <v>197</v>
      </c>
      <c r="O13" s="12" t="s">
        <v>115</v>
      </c>
      <c r="P13" s="18" t="s">
        <v>211</v>
      </c>
      <c r="Q13" s="40">
        <v>4</v>
      </c>
      <c r="R13" s="18"/>
      <c r="S13" s="17"/>
      <c r="T13" s="31"/>
    </row>
    <row r="14" spans="1:25" x14ac:dyDescent="0.3">
      <c r="A14" s="30" t="s">
        <v>32</v>
      </c>
      <c r="B14" s="11">
        <v>42546</v>
      </c>
      <c r="C14" s="24">
        <v>23.26</v>
      </c>
      <c r="D14" s="5" t="s">
        <v>263</v>
      </c>
      <c r="E14" s="24" t="s">
        <v>33</v>
      </c>
      <c r="F14" s="4" t="s">
        <v>170</v>
      </c>
      <c r="G14" s="24">
        <v>21</v>
      </c>
      <c r="H14" s="4" t="s">
        <v>205</v>
      </c>
      <c r="I14" s="24">
        <v>21.06</v>
      </c>
      <c r="J14" s="38" t="s">
        <v>214</v>
      </c>
      <c r="K14" s="17"/>
      <c r="L14" s="18" t="s">
        <v>32</v>
      </c>
      <c r="M14" s="14" t="s">
        <v>192</v>
      </c>
      <c r="N14" s="19"/>
      <c r="O14" s="12"/>
      <c r="P14" s="18"/>
      <c r="Q14" s="40">
        <v>1</v>
      </c>
      <c r="R14" s="18"/>
      <c r="S14" s="17"/>
      <c r="T14" s="31"/>
    </row>
    <row r="15" spans="1:25" x14ac:dyDescent="0.3">
      <c r="A15" s="30" t="s">
        <v>143</v>
      </c>
      <c r="B15" s="11">
        <v>42567</v>
      </c>
      <c r="C15" s="24">
        <v>23.51</v>
      </c>
      <c r="D15" s="4" t="s">
        <v>260</v>
      </c>
      <c r="E15" s="24">
        <v>20.28</v>
      </c>
      <c r="F15" s="4" t="s">
        <v>169</v>
      </c>
      <c r="G15" s="24">
        <v>21</v>
      </c>
      <c r="H15" s="4" t="s">
        <v>201</v>
      </c>
      <c r="I15" s="24">
        <v>20.149999999999999</v>
      </c>
      <c r="J15" s="38" t="s">
        <v>216</v>
      </c>
      <c r="K15" s="17"/>
      <c r="L15" s="42" t="s">
        <v>143</v>
      </c>
      <c r="M15" s="14" t="s">
        <v>197</v>
      </c>
      <c r="N15" s="19" t="s">
        <v>238</v>
      </c>
      <c r="O15" s="12"/>
      <c r="P15" s="18"/>
      <c r="Q15" s="40">
        <v>2</v>
      </c>
      <c r="R15" s="18"/>
      <c r="S15" s="17"/>
      <c r="T15" s="31"/>
    </row>
    <row r="16" spans="1:25" x14ac:dyDescent="0.3">
      <c r="A16" s="30" t="s">
        <v>116</v>
      </c>
      <c r="B16" s="11">
        <v>42630</v>
      </c>
      <c r="C16" s="24">
        <v>23.04</v>
      </c>
      <c r="D16" s="4" t="s">
        <v>264</v>
      </c>
      <c r="E16" s="24">
        <v>21.4</v>
      </c>
      <c r="F16" s="5" t="s">
        <v>165</v>
      </c>
      <c r="G16" s="24">
        <v>21.28</v>
      </c>
      <c r="H16" s="4" t="s">
        <v>246</v>
      </c>
      <c r="I16" s="24">
        <v>21.28</v>
      </c>
      <c r="J16" s="38" t="s">
        <v>255</v>
      </c>
      <c r="K16" s="17"/>
      <c r="L16" s="42" t="s">
        <v>116</v>
      </c>
      <c r="M16" s="14"/>
      <c r="N16" s="19"/>
      <c r="O16" s="12"/>
      <c r="P16" s="18"/>
      <c r="Q16" s="40">
        <v>0</v>
      </c>
      <c r="R16" s="18"/>
      <c r="S16" s="17"/>
      <c r="T16" s="31"/>
    </row>
    <row r="17" spans="1:20" x14ac:dyDescent="0.3">
      <c r="A17" s="30" t="s">
        <v>86</v>
      </c>
      <c r="B17" s="11">
        <v>42469</v>
      </c>
      <c r="C17" s="24">
        <v>24.08</v>
      </c>
      <c r="D17" s="4" t="s">
        <v>262</v>
      </c>
      <c r="E17" s="24">
        <v>21.32</v>
      </c>
      <c r="F17" s="4" t="s">
        <v>119</v>
      </c>
      <c r="G17" s="24">
        <v>21.39</v>
      </c>
      <c r="H17" s="4" t="s">
        <v>114</v>
      </c>
      <c r="I17" s="24">
        <v>22.02</v>
      </c>
      <c r="J17" s="38" t="s">
        <v>157</v>
      </c>
      <c r="K17" s="17"/>
      <c r="L17" s="42" t="s">
        <v>86</v>
      </c>
      <c r="M17" s="14" t="s">
        <v>102</v>
      </c>
      <c r="N17" s="19"/>
      <c r="O17" s="12"/>
      <c r="P17" s="18"/>
      <c r="Q17" s="40">
        <v>1</v>
      </c>
      <c r="R17" s="18"/>
      <c r="S17" s="17"/>
      <c r="T17" s="31"/>
    </row>
    <row r="18" spans="1:20" x14ac:dyDescent="0.3">
      <c r="A18" s="30" t="s">
        <v>28</v>
      </c>
      <c r="B18" s="11">
        <v>42553</v>
      </c>
      <c r="C18" s="24">
        <v>23.45</v>
      </c>
      <c r="D18" s="4" t="s">
        <v>265</v>
      </c>
      <c r="E18" s="24" t="s">
        <v>30</v>
      </c>
      <c r="F18" s="4" t="s">
        <v>121</v>
      </c>
      <c r="G18" s="24">
        <v>21.33</v>
      </c>
      <c r="H18" s="4" t="s">
        <v>147</v>
      </c>
      <c r="I18" s="24">
        <v>22.3</v>
      </c>
      <c r="J18" s="38" t="s">
        <v>215</v>
      </c>
      <c r="K18" s="17"/>
      <c r="L18" s="18" t="s">
        <v>28</v>
      </c>
      <c r="M18" s="14" t="s">
        <v>208</v>
      </c>
      <c r="N18" s="19" t="s">
        <v>244</v>
      </c>
      <c r="O18" s="12"/>
      <c r="P18" s="18"/>
      <c r="Q18" s="40">
        <v>2</v>
      </c>
      <c r="R18" s="18"/>
      <c r="S18" s="17"/>
      <c r="T18" s="31"/>
    </row>
    <row r="19" spans="1:20" x14ac:dyDescent="0.3">
      <c r="A19" s="30" t="s">
        <v>31</v>
      </c>
      <c r="B19" s="11">
        <v>42623</v>
      </c>
      <c r="C19" s="24">
        <v>24.47</v>
      </c>
      <c r="D19" s="4" t="s">
        <v>263</v>
      </c>
      <c r="E19" s="24">
        <v>21.26</v>
      </c>
      <c r="F19" s="4" t="s">
        <v>237</v>
      </c>
      <c r="G19" s="24">
        <v>22.27</v>
      </c>
      <c r="H19" s="4" t="s">
        <v>75</v>
      </c>
      <c r="I19" s="24">
        <v>21.42</v>
      </c>
      <c r="J19" s="38" t="s">
        <v>256</v>
      </c>
      <c r="K19" s="17"/>
      <c r="L19" s="18" t="s">
        <v>31</v>
      </c>
      <c r="M19" s="14" t="s">
        <v>83</v>
      </c>
      <c r="N19" s="19" t="s">
        <v>65</v>
      </c>
      <c r="O19" s="43" t="s">
        <v>88</v>
      </c>
      <c r="P19" s="18" t="s">
        <v>208</v>
      </c>
      <c r="Q19" s="40">
        <v>4</v>
      </c>
      <c r="R19" s="18" t="s">
        <v>227</v>
      </c>
      <c r="S19" s="17">
        <v>3</v>
      </c>
      <c r="T19" s="31">
        <v>7</v>
      </c>
    </row>
    <row r="20" spans="1:20" x14ac:dyDescent="0.3">
      <c r="A20" s="30" t="s">
        <v>24</v>
      </c>
      <c r="B20" s="11">
        <v>42581</v>
      </c>
      <c r="C20" s="24">
        <v>24.3</v>
      </c>
      <c r="D20" s="5" t="s">
        <v>260</v>
      </c>
      <c r="E20" s="24">
        <v>22.39</v>
      </c>
      <c r="F20" s="4" t="s">
        <v>34</v>
      </c>
      <c r="G20" s="24" t="s">
        <v>51</v>
      </c>
      <c r="H20" s="4" t="s">
        <v>200</v>
      </c>
      <c r="I20" s="24">
        <v>21.35</v>
      </c>
      <c r="J20" s="38" t="s">
        <v>217</v>
      </c>
      <c r="K20" s="17"/>
      <c r="L20" s="18" t="s">
        <v>24</v>
      </c>
      <c r="M20" s="14" t="s">
        <v>79</v>
      </c>
      <c r="N20" s="19" t="s">
        <v>62</v>
      </c>
      <c r="O20" s="12" t="s">
        <v>178</v>
      </c>
      <c r="P20" s="18" t="s">
        <v>144</v>
      </c>
      <c r="Q20" s="40">
        <v>4</v>
      </c>
      <c r="R20" s="18" t="s">
        <v>245</v>
      </c>
      <c r="S20" s="17">
        <v>3</v>
      </c>
      <c r="T20" s="31">
        <v>7</v>
      </c>
    </row>
    <row r="21" spans="1:20" x14ac:dyDescent="0.3">
      <c r="A21" s="30" t="s">
        <v>93</v>
      </c>
      <c r="B21" s="11">
        <v>42525</v>
      </c>
      <c r="C21" s="24">
        <v>24.5</v>
      </c>
      <c r="D21" s="4" t="s">
        <v>261</v>
      </c>
      <c r="E21" s="24">
        <v>23.14</v>
      </c>
      <c r="F21" s="4" t="s">
        <v>203</v>
      </c>
      <c r="G21" s="24">
        <v>22.53</v>
      </c>
      <c r="H21" s="5" t="s">
        <v>210</v>
      </c>
      <c r="I21" s="24">
        <v>21.54</v>
      </c>
      <c r="J21" s="38" t="s">
        <v>218</v>
      </c>
      <c r="K21" s="17"/>
      <c r="L21" s="42" t="s">
        <v>94</v>
      </c>
      <c r="M21" s="14" t="s">
        <v>141</v>
      </c>
      <c r="N21" s="19" t="s">
        <v>124</v>
      </c>
      <c r="O21" s="12" t="s">
        <v>151</v>
      </c>
      <c r="P21" s="18" t="s">
        <v>231</v>
      </c>
      <c r="Q21" s="40">
        <v>4</v>
      </c>
      <c r="R21" s="18"/>
      <c r="S21" s="17"/>
      <c r="T21" s="31"/>
    </row>
    <row r="22" spans="1:20" x14ac:dyDescent="0.3">
      <c r="A22" s="30" t="s">
        <v>23</v>
      </c>
      <c r="B22" s="11">
        <v>42588</v>
      </c>
      <c r="C22" s="24">
        <v>25.04</v>
      </c>
      <c r="D22" s="4" t="s">
        <v>262</v>
      </c>
      <c r="E22" s="24">
        <v>22.54</v>
      </c>
      <c r="F22" s="4" t="s">
        <v>100</v>
      </c>
      <c r="G22" s="24">
        <v>23.14</v>
      </c>
      <c r="H22" s="4" t="s">
        <v>235</v>
      </c>
      <c r="I22" s="24">
        <v>22.56</v>
      </c>
      <c r="J22" s="38" t="s">
        <v>257</v>
      </c>
      <c r="K22" s="17"/>
      <c r="L22" s="18" t="s">
        <v>23</v>
      </c>
      <c r="M22" s="14" t="s">
        <v>174</v>
      </c>
      <c r="N22" s="19" t="s">
        <v>233</v>
      </c>
      <c r="O22" s="12" t="s">
        <v>205</v>
      </c>
      <c r="P22" s="18"/>
      <c r="Q22" s="40">
        <v>3</v>
      </c>
      <c r="R22" s="18"/>
      <c r="S22" s="17"/>
      <c r="T22" s="31"/>
    </row>
    <row r="23" spans="1:20" x14ac:dyDescent="0.3">
      <c r="A23" s="30" t="s">
        <v>84</v>
      </c>
      <c r="B23" s="11">
        <v>42469</v>
      </c>
      <c r="C23" s="24">
        <v>25.53</v>
      </c>
      <c r="D23" s="5" t="s">
        <v>261</v>
      </c>
      <c r="E23" s="24">
        <v>23.23</v>
      </c>
      <c r="F23" s="4" t="s">
        <v>96</v>
      </c>
      <c r="G23" s="24">
        <v>22.23</v>
      </c>
      <c r="H23" s="4" t="s">
        <v>124</v>
      </c>
      <c r="I23" s="24">
        <v>22.34</v>
      </c>
      <c r="J23" s="38" t="s">
        <v>188</v>
      </c>
      <c r="K23" s="17"/>
      <c r="L23" s="42" t="s">
        <v>84</v>
      </c>
      <c r="M23" s="14" t="s">
        <v>85</v>
      </c>
      <c r="N23" s="19"/>
      <c r="O23" s="12"/>
      <c r="P23" s="18"/>
      <c r="Q23" s="40">
        <v>1</v>
      </c>
      <c r="R23" s="18"/>
      <c r="S23" s="17"/>
      <c r="T23" s="31"/>
    </row>
    <row r="24" spans="1:20" x14ac:dyDescent="0.3">
      <c r="A24" s="30" t="s">
        <v>82</v>
      </c>
      <c r="B24" s="11">
        <v>42455</v>
      </c>
      <c r="C24" s="24">
        <v>28.09</v>
      </c>
      <c r="D24" s="4" t="s">
        <v>264</v>
      </c>
      <c r="E24" s="24">
        <v>23.19</v>
      </c>
      <c r="F24" s="4" t="s">
        <v>198</v>
      </c>
      <c r="G24" s="24">
        <v>22.44</v>
      </c>
      <c r="H24" s="4" t="s">
        <v>201</v>
      </c>
      <c r="I24" s="24">
        <v>22.35</v>
      </c>
      <c r="J24" s="38" t="s">
        <v>220</v>
      </c>
      <c r="K24" s="17"/>
      <c r="L24" s="42" t="s">
        <v>82</v>
      </c>
      <c r="M24" s="14"/>
      <c r="N24" s="19"/>
      <c r="O24" s="12"/>
      <c r="P24" s="18"/>
      <c r="Q24" s="40">
        <v>0</v>
      </c>
      <c r="R24" s="18"/>
      <c r="S24" s="17"/>
      <c r="T24" s="31"/>
    </row>
    <row r="25" spans="1:20" x14ac:dyDescent="0.3">
      <c r="A25" s="30" t="s">
        <v>81</v>
      </c>
      <c r="B25" s="11">
        <v>42455</v>
      </c>
      <c r="C25" s="24">
        <v>27.49</v>
      </c>
      <c r="D25" s="4" t="s">
        <v>262</v>
      </c>
      <c r="E25" s="24">
        <v>22.5</v>
      </c>
      <c r="F25" s="4" t="s">
        <v>114</v>
      </c>
      <c r="G25" s="24">
        <v>22.46</v>
      </c>
      <c r="H25" s="4" t="s">
        <v>198</v>
      </c>
      <c r="I25" s="24">
        <v>23.54</v>
      </c>
      <c r="J25" s="38" t="s">
        <v>219</v>
      </c>
      <c r="K25" s="17"/>
      <c r="L25" s="42" t="s">
        <v>81</v>
      </c>
      <c r="M25" s="14" t="s">
        <v>106</v>
      </c>
      <c r="N25" s="19" t="s">
        <v>156</v>
      </c>
      <c r="O25" s="12" t="s">
        <v>132</v>
      </c>
      <c r="P25" s="18" t="s">
        <v>177</v>
      </c>
      <c r="Q25" s="40">
        <v>4</v>
      </c>
      <c r="R25" s="18"/>
      <c r="S25" s="17"/>
      <c r="T25" s="31"/>
    </row>
    <row r="26" spans="1:20" x14ac:dyDescent="0.3">
      <c r="A26" s="30" t="s">
        <v>89</v>
      </c>
      <c r="B26" s="11">
        <v>42588</v>
      </c>
      <c r="C26" s="24">
        <v>28.26</v>
      </c>
      <c r="D26" s="4" t="s">
        <v>265</v>
      </c>
      <c r="E26" s="24">
        <v>25.2</v>
      </c>
      <c r="F26" s="4" t="s">
        <v>105</v>
      </c>
      <c r="G26" s="24">
        <v>25.58</v>
      </c>
      <c r="H26" s="4" t="s">
        <v>121</v>
      </c>
      <c r="I26" s="24">
        <v>24.16</v>
      </c>
      <c r="J26" s="38" t="s">
        <v>221</v>
      </c>
      <c r="K26" s="17"/>
      <c r="L26" s="42" t="s">
        <v>89</v>
      </c>
      <c r="M26" s="14"/>
      <c r="N26" s="19"/>
      <c r="O26" s="12"/>
      <c r="P26" s="18"/>
      <c r="Q26" s="40">
        <v>0</v>
      </c>
      <c r="R26" s="18"/>
      <c r="S26" s="17"/>
      <c r="T26" s="31"/>
    </row>
    <row r="27" spans="1:20" x14ac:dyDescent="0.3">
      <c r="A27" s="30" t="s">
        <v>108</v>
      </c>
      <c r="B27" s="11">
        <v>42602</v>
      </c>
      <c r="C27" s="24">
        <v>30.16</v>
      </c>
      <c r="D27" s="4" t="s">
        <v>262</v>
      </c>
      <c r="E27" s="24">
        <v>26.52</v>
      </c>
      <c r="F27" s="4" t="s">
        <v>246</v>
      </c>
      <c r="G27" s="24">
        <v>26.11</v>
      </c>
      <c r="H27" s="4" t="s">
        <v>222</v>
      </c>
      <c r="I27" s="24">
        <v>26.55</v>
      </c>
      <c r="J27" s="38" t="s">
        <v>258</v>
      </c>
      <c r="K27" s="17"/>
      <c r="L27" s="42" t="s">
        <v>108</v>
      </c>
      <c r="M27" s="14" t="s">
        <v>107</v>
      </c>
      <c r="N27" s="19" t="s">
        <v>149</v>
      </c>
      <c r="O27" s="12"/>
      <c r="P27" s="18"/>
      <c r="Q27" s="40">
        <v>2</v>
      </c>
      <c r="R27" s="18"/>
      <c r="S27" s="17"/>
      <c r="T27" s="31"/>
    </row>
    <row r="28" spans="1:20" x14ac:dyDescent="0.3">
      <c r="A28" s="30" t="s">
        <v>123</v>
      </c>
      <c r="B28" s="11">
        <v>42609</v>
      </c>
      <c r="C28" s="24">
        <v>30.43</v>
      </c>
      <c r="D28" s="5" t="s">
        <v>260</v>
      </c>
      <c r="E28" s="24">
        <v>26.56</v>
      </c>
      <c r="F28" s="4" t="s">
        <v>147</v>
      </c>
      <c r="G28" s="24">
        <v>27.21</v>
      </c>
      <c r="H28" s="4" t="s">
        <v>233</v>
      </c>
      <c r="I28" s="24">
        <v>26.08</v>
      </c>
      <c r="J28" s="38" t="s">
        <v>259</v>
      </c>
      <c r="K28" s="17"/>
      <c r="L28" s="42" t="s">
        <v>123</v>
      </c>
      <c r="M28" s="14" t="s">
        <v>167</v>
      </c>
      <c r="N28" s="19" t="s">
        <v>244</v>
      </c>
      <c r="O28" s="12"/>
      <c r="P28" s="18"/>
      <c r="Q28" s="40">
        <v>2</v>
      </c>
      <c r="R28" s="18"/>
      <c r="S28" s="17"/>
      <c r="T28" s="31"/>
    </row>
    <row r="29" spans="1:20" x14ac:dyDescent="0.3">
      <c r="A29" s="30" t="s">
        <v>103</v>
      </c>
      <c r="B29" s="11">
        <v>42525</v>
      </c>
      <c r="C29" s="24">
        <v>30.03</v>
      </c>
      <c r="D29" s="4" t="s">
        <v>261</v>
      </c>
      <c r="E29" s="24">
        <v>30.35</v>
      </c>
      <c r="F29" s="4" t="s">
        <v>112</v>
      </c>
      <c r="G29" s="24">
        <v>29.44</v>
      </c>
      <c r="H29" s="4" t="s">
        <v>181</v>
      </c>
      <c r="I29" s="24">
        <v>28.29</v>
      </c>
      <c r="J29" s="38" t="s">
        <v>189</v>
      </c>
      <c r="K29" s="17"/>
      <c r="L29" s="42" t="s">
        <v>103</v>
      </c>
      <c r="M29" s="14"/>
      <c r="N29" s="19"/>
      <c r="O29" s="12"/>
      <c r="P29" s="18"/>
      <c r="Q29" s="40">
        <v>0</v>
      </c>
      <c r="R29" s="18"/>
      <c r="S29" s="17"/>
      <c r="T29" s="31"/>
    </row>
    <row r="30" spans="1:20" x14ac:dyDescent="0.3">
      <c r="A30" s="30" t="s">
        <v>43</v>
      </c>
      <c r="B30" s="11">
        <v>42539</v>
      </c>
      <c r="C30" s="24">
        <v>18.43</v>
      </c>
      <c r="D30" s="4" t="s">
        <v>266</v>
      </c>
      <c r="E30" s="24">
        <v>17.170000000000002</v>
      </c>
      <c r="F30" s="4" t="s">
        <v>234</v>
      </c>
      <c r="G30" s="24">
        <v>18.03</v>
      </c>
      <c r="H30" s="4"/>
      <c r="I30" s="24"/>
      <c r="J30" s="38"/>
      <c r="K30" s="17"/>
      <c r="L30" s="18" t="s">
        <v>43</v>
      </c>
      <c r="M30" s="14"/>
      <c r="N30" s="19"/>
      <c r="O30" s="12"/>
      <c r="P30" s="18"/>
      <c r="Q30" s="40"/>
      <c r="R30" s="18"/>
      <c r="S30" s="17"/>
      <c r="T30" s="31"/>
    </row>
    <row r="31" spans="1:20" x14ac:dyDescent="0.3">
      <c r="A31" s="30" t="s">
        <v>138</v>
      </c>
      <c r="B31" s="11">
        <v>42574</v>
      </c>
      <c r="C31" s="24">
        <v>19.23</v>
      </c>
      <c r="D31" s="4" t="s">
        <v>263</v>
      </c>
      <c r="E31" s="24">
        <v>18.11</v>
      </c>
      <c r="F31" s="4"/>
      <c r="G31" s="24"/>
      <c r="H31" s="4"/>
      <c r="I31" s="24"/>
      <c r="J31" s="38"/>
      <c r="K31" s="17"/>
      <c r="L31" s="44" t="s">
        <v>138</v>
      </c>
      <c r="M31" s="14"/>
      <c r="N31" s="19"/>
      <c r="O31" s="12"/>
      <c r="P31" s="18"/>
      <c r="Q31" s="40"/>
      <c r="R31" s="18"/>
      <c r="S31" s="17"/>
      <c r="T31" s="31"/>
    </row>
    <row r="32" spans="1:20" x14ac:dyDescent="0.3">
      <c r="A32" s="30" t="s">
        <v>175</v>
      </c>
      <c r="B32" s="11">
        <v>42588</v>
      </c>
      <c r="C32" s="24">
        <v>19.48</v>
      </c>
      <c r="D32" s="5" t="s">
        <v>264</v>
      </c>
      <c r="E32" s="24">
        <v>18.39</v>
      </c>
      <c r="F32" s="4"/>
      <c r="G32" s="24"/>
      <c r="H32" s="4"/>
      <c r="I32" s="24"/>
      <c r="J32" s="38"/>
      <c r="K32" s="17"/>
      <c r="L32" s="42" t="s">
        <v>175</v>
      </c>
      <c r="M32" s="14"/>
      <c r="N32" s="19"/>
      <c r="O32" s="12"/>
      <c r="P32" s="18"/>
      <c r="Q32" s="40"/>
      <c r="R32" s="18"/>
      <c r="S32" s="17"/>
      <c r="T32" s="31"/>
    </row>
    <row r="33" spans="1:20" x14ac:dyDescent="0.3">
      <c r="A33" s="30" t="s">
        <v>127</v>
      </c>
      <c r="B33" s="11">
        <v>42497</v>
      </c>
      <c r="C33" s="24">
        <v>21.02</v>
      </c>
      <c r="D33" s="4" t="s">
        <v>264</v>
      </c>
      <c r="E33" s="24">
        <v>24.25</v>
      </c>
      <c r="F33" s="4" t="s">
        <v>164</v>
      </c>
      <c r="G33" s="24">
        <v>18.36</v>
      </c>
      <c r="H33" s="4"/>
      <c r="I33" s="24"/>
      <c r="J33" s="38"/>
      <c r="K33" s="17"/>
      <c r="L33" s="42" t="s">
        <v>127</v>
      </c>
      <c r="M33" s="14"/>
      <c r="N33" s="19"/>
      <c r="O33" s="12"/>
      <c r="P33" s="18"/>
      <c r="Q33" s="40"/>
      <c r="R33" s="18"/>
      <c r="S33" s="17"/>
      <c r="T33" s="31"/>
    </row>
    <row r="34" spans="1:20" x14ac:dyDescent="0.3">
      <c r="A34" s="30" t="s">
        <v>80</v>
      </c>
      <c r="B34" s="11">
        <v>42455</v>
      </c>
      <c r="C34" s="24">
        <v>21.23</v>
      </c>
      <c r="D34" s="4" t="s">
        <v>267</v>
      </c>
      <c r="E34" s="24">
        <v>20.18</v>
      </c>
      <c r="F34" s="4" t="s">
        <v>147</v>
      </c>
      <c r="G34" s="24">
        <v>20.38</v>
      </c>
      <c r="H34" s="4"/>
      <c r="I34" s="24"/>
      <c r="J34" s="38"/>
      <c r="K34" s="17"/>
      <c r="L34" s="42" t="s">
        <v>80</v>
      </c>
      <c r="M34" s="14"/>
      <c r="N34" s="19"/>
      <c r="O34" s="12"/>
      <c r="P34" s="18"/>
      <c r="Q34" s="40"/>
      <c r="R34" s="18"/>
      <c r="S34" s="17"/>
      <c r="T34" s="31"/>
    </row>
    <row r="35" spans="1:20" x14ac:dyDescent="0.3">
      <c r="A35" s="30" t="s">
        <v>128</v>
      </c>
      <c r="B35" s="11">
        <v>42497</v>
      </c>
      <c r="C35" s="24">
        <v>22.31</v>
      </c>
      <c r="D35" s="4" t="s">
        <v>263</v>
      </c>
      <c r="E35" s="24">
        <v>20.04</v>
      </c>
      <c r="F35" s="4"/>
      <c r="G35" s="24"/>
      <c r="H35" s="4"/>
      <c r="I35" s="24"/>
      <c r="J35" s="38"/>
      <c r="K35" s="17"/>
      <c r="L35" s="42" t="s">
        <v>128</v>
      </c>
      <c r="M35" s="14"/>
      <c r="N35" s="19"/>
      <c r="O35" s="12"/>
      <c r="P35" s="18"/>
      <c r="Q35" s="40"/>
      <c r="R35" s="18"/>
      <c r="S35" s="17"/>
      <c r="T35" s="31"/>
    </row>
    <row r="36" spans="1:20" x14ac:dyDescent="0.3">
      <c r="A36" s="30" t="s">
        <v>87</v>
      </c>
      <c r="B36" s="11">
        <v>42469</v>
      </c>
      <c r="C36" s="24">
        <v>28.07</v>
      </c>
      <c r="D36" s="4" t="s">
        <v>260</v>
      </c>
      <c r="E36" s="24">
        <v>24.4</v>
      </c>
      <c r="F36" s="4" t="s">
        <v>174</v>
      </c>
      <c r="G36" s="24">
        <v>24.12</v>
      </c>
      <c r="H36" s="4"/>
      <c r="I36" s="24"/>
      <c r="J36" s="38"/>
      <c r="K36" s="17"/>
      <c r="L36" s="42" t="s">
        <v>87</v>
      </c>
      <c r="M36" s="14"/>
      <c r="N36" s="19"/>
      <c r="O36" s="12"/>
      <c r="P36" s="18"/>
      <c r="Q36" s="40"/>
      <c r="R36" s="18"/>
      <c r="S36" s="17"/>
      <c r="T36" s="31"/>
    </row>
    <row r="37" spans="1:20" x14ac:dyDescent="0.3">
      <c r="A37" s="30" t="s">
        <v>129</v>
      </c>
      <c r="B37" s="11">
        <v>42518</v>
      </c>
      <c r="C37" s="24">
        <v>28.41</v>
      </c>
      <c r="D37" s="4"/>
      <c r="E37" s="24"/>
      <c r="F37" s="4"/>
      <c r="G37" s="24"/>
      <c r="H37" s="4"/>
      <c r="I37" s="24"/>
      <c r="J37" s="38"/>
      <c r="K37" s="17"/>
      <c r="L37" s="42" t="s">
        <v>129</v>
      </c>
      <c r="M37" s="14"/>
      <c r="N37" s="19"/>
      <c r="O37" s="12"/>
      <c r="P37" s="18"/>
      <c r="Q37" s="40"/>
      <c r="R37" s="18"/>
      <c r="S37" s="17"/>
      <c r="T37" s="31"/>
    </row>
    <row r="38" spans="1:20" x14ac:dyDescent="0.3">
      <c r="A38" s="30" t="s">
        <v>243</v>
      </c>
      <c r="B38" s="11">
        <v>42637</v>
      </c>
      <c r="C38" s="24">
        <v>29.09</v>
      </c>
      <c r="D38" s="5"/>
      <c r="E38" s="24"/>
      <c r="F38" s="4"/>
      <c r="G38" s="24"/>
      <c r="H38" s="4"/>
      <c r="I38" s="24"/>
      <c r="J38" s="38"/>
      <c r="K38" s="17"/>
      <c r="L38" s="42" t="s">
        <v>243</v>
      </c>
      <c r="M38" s="14"/>
      <c r="N38" s="19"/>
      <c r="O38" s="12"/>
      <c r="P38" s="18"/>
      <c r="Q38" s="40"/>
      <c r="R38" s="18"/>
      <c r="S38" s="17"/>
      <c r="T38" s="31"/>
    </row>
    <row r="39" spans="1:20" x14ac:dyDescent="0.3">
      <c r="A39" s="30" t="s">
        <v>158</v>
      </c>
      <c r="B39" s="11">
        <v>42616</v>
      </c>
      <c r="C39" s="24">
        <v>29.44</v>
      </c>
      <c r="D39" s="5"/>
      <c r="E39" s="24"/>
      <c r="F39" s="4"/>
      <c r="G39" s="24"/>
      <c r="H39" s="4"/>
      <c r="I39" s="24"/>
      <c r="J39" s="38"/>
      <c r="K39" s="17"/>
      <c r="L39" s="42" t="s">
        <v>158</v>
      </c>
      <c r="M39" s="14"/>
      <c r="N39" s="19"/>
      <c r="O39" s="12"/>
      <c r="P39" s="18"/>
      <c r="Q39" s="40"/>
      <c r="R39" s="18"/>
      <c r="S39" s="17"/>
      <c r="T39" s="31"/>
    </row>
    <row r="40" spans="1:20" x14ac:dyDescent="0.3">
      <c r="A40" s="30" t="s">
        <v>196</v>
      </c>
      <c r="B40" s="11">
        <v>42588</v>
      </c>
      <c r="C40" s="24">
        <v>30.24</v>
      </c>
      <c r="D40" s="5" t="s">
        <v>199</v>
      </c>
      <c r="E40" s="24">
        <v>26.26</v>
      </c>
      <c r="F40" s="4"/>
      <c r="G40" s="24"/>
      <c r="H40" s="4"/>
      <c r="I40" s="24"/>
      <c r="J40" s="38"/>
      <c r="K40" s="17"/>
      <c r="L40" s="42" t="s">
        <v>196</v>
      </c>
      <c r="M40" s="14"/>
      <c r="N40" s="19"/>
      <c r="O40" s="12"/>
      <c r="P40" s="18"/>
      <c r="Q40" s="40"/>
      <c r="R40" s="18"/>
      <c r="S40" s="17"/>
      <c r="T40" s="31"/>
    </row>
    <row r="41" spans="1:20" x14ac:dyDescent="0.3">
      <c r="A41" s="30" t="s">
        <v>25</v>
      </c>
      <c r="B41" s="11">
        <v>42420</v>
      </c>
      <c r="C41" s="24" t="s">
        <v>48</v>
      </c>
      <c r="D41" s="4" t="s">
        <v>100</v>
      </c>
      <c r="E41" s="24">
        <v>19.5</v>
      </c>
      <c r="F41" s="4"/>
      <c r="G41" s="24"/>
      <c r="H41" s="4"/>
      <c r="I41" s="24"/>
      <c r="J41" s="38"/>
      <c r="K41" s="17"/>
      <c r="L41" s="18" t="s">
        <v>25</v>
      </c>
      <c r="M41" s="14"/>
      <c r="N41" s="19"/>
      <c r="O41" s="12"/>
      <c r="P41" s="18"/>
      <c r="Q41" s="40"/>
      <c r="R41" s="18"/>
      <c r="S41" s="17"/>
      <c r="T41" s="31"/>
    </row>
    <row r="42" spans="1:20" x14ac:dyDescent="0.3">
      <c r="A42" s="30" t="s">
        <v>171</v>
      </c>
      <c r="B42" s="19"/>
      <c r="C42" s="24"/>
      <c r="D42" s="5" t="s">
        <v>197</v>
      </c>
      <c r="E42" s="24">
        <v>19.37</v>
      </c>
      <c r="F42" s="5" t="s">
        <v>212</v>
      </c>
      <c r="G42" s="24">
        <v>18.579999999999998</v>
      </c>
      <c r="H42" s="5"/>
      <c r="I42" s="24"/>
      <c r="J42" s="38"/>
      <c r="K42" s="17"/>
      <c r="L42" s="42" t="s">
        <v>171</v>
      </c>
      <c r="M42" s="14"/>
      <c r="N42" s="19"/>
      <c r="O42" s="12"/>
      <c r="P42" s="18"/>
      <c r="Q42" s="40"/>
      <c r="R42" s="18"/>
      <c r="S42" s="17"/>
      <c r="T42" s="31"/>
    </row>
    <row r="43" spans="1:20" x14ac:dyDescent="0.3">
      <c r="A43" s="30" t="s">
        <v>150</v>
      </c>
      <c r="B43" s="19"/>
      <c r="C43" s="24"/>
      <c r="D43" s="4" t="s">
        <v>151</v>
      </c>
      <c r="E43" s="24">
        <v>17.46</v>
      </c>
      <c r="F43" s="4"/>
      <c r="G43" s="24"/>
      <c r="H43" s="5"/>
      <c r="I43" s="24"/>
      <c r="J43" s="38"/>
      <c r="K43" s="17"/>
      <c r="L43" s="42" t="s">
        <v>150</v>
      </c>
      <c r="M43" s="14"/>
      <c r="N43" s="19"/>
      <c r="O43" s="12"/>
      <c r="P43" s="18"/>
      <c r="Q43" s="40"/>
      <c r="R43" s="18"/>
      <c r="S43" s="17"/>
      <c r="T43" s="31"/>
    </row>
    <row r="44" spans="1:20" x14ac:dyDescent="0.3">
      <c r="A44" s="30" t="s">
        <v>125</v>
      </c>
      <c r="B44" s="19"/>
      <c r="C44" s="24"/>
      <c r="D44" s="4" t="s">
        <v>144</v>
      </c>
      <c r="E44" s="24">
        <v>18.47</v>
      </c>
      <c r="F44" s="4"/>
      <c r="G44" s="24"/>
      <c r="H44" s="4"/>
      <c r="I44" s="24"/>
      <c r="J44" s="38"/>
      <c r="K44" s="17"/>
      <c r="L44" s="42" t="s">
        <v>125</v>
      </c>
      <c r="M44" s="14"/>
      <c r="N44" s="19"/>
      <c r="O44" s="12"/>
      <c r="P44" s="18"/>
      <c r="Q44" s="40"/>
      <c r="R44" s="18"/>
      <c r="S44" s="17"/>
      <c r="T44" s="31"/>
    </row>
    <row r="45" spans="1:20" x14ac:dyDescent="0.3">
      <c r="A45" s="30" t="s">
        <v>113</v>
      </c>
      <c r="B45" s="19"/>
      <c r="C45" s="24"/>
      <c r="D45" s="4" t="s">
        <v>112</v>
      </c>
      <c r="E45" s="24">
        <v>17.010000000000002</v>
      </c>
      <c r="F45" s="4"/>
      <c r="G45" s="24"/>
      <c r="H45" s="4"/>
      <c r="I45" s="24"/>
      <c r="J45" s="38"/>
      <c r="K45" s="17"/>
      <c r="L45" s="44" t="s">
        <v>113</v>
      </c>
      <c r="M45" s="14"/>
      <c r="N45" s="19"/>
      <c r="O45" s="12"/>
      <c r="P45" s="18"/>
      <c r="Q45" s="40"/>
      <c r="R45" s="18"/>
      <c r="S45" s="17"/>
      <c r="T45" s="31"/>
    </row>
    <row r="46" spans="1:20" x14ac:dyDescent="0.3">
      <c r="A46" s="30" t="s">
        <v>173</v>
      </c>
      <c r="B46" s="19"/>
      <c r="C46" s="24"/>
      <c r="D46" s="4" t="s">
        <v>174</v>
      </c>
      <c r="E46" s="24">
        <v>17.59</v>
      </c>
      <c r="F46" s="4"/>
      <c r="G46" s="24"/>
      <c r="H46" s="4"/>
      <c r="I46" s="24"/>
      <c r="J46" s="38"/>
      <c r="K46" s="17"/>
      <c r="L46" s="42" t="s">
        <v>173</v>
      </c>
      <c r="M46" s="14"/>
      <c r="N46" s="19"/>
      <c r="O46" s="12"/>
      <c r="P46" s="18"/>
      <c r="Q46" s="40"/>
      <c r="R46" s="18"/>
      <c r="S46" s="17"/>
      <c r="T46" s="31"/>
    </row>
    <row r="47" spans="1:20" x14ac:dyDescent="0.3">
      <c r="A47" s="30" t="s">
        <v>39</v>
      </c>
      <c r="B47" s="19"/>
      <c r="C47" s="24"/>
      <c r="D47" s="5" t="s">
        <v>92</v>
      </c>
      <c r="E47" s="24">
        <v>19.52</v>
      </c>
      <c r="F47" s="5" t="s">
        <v>63</v>
      </c>
      <c r="G47" s="24">
        <v>21.26</v>
      </c>
      <c r="H47" s="4"/>
      <c r="I47" s="24"/>
      <c r="J47" s="38"/>
      <c r="K47" s="17"/>
      <c r="L47" s="18" t="s">
        <v>39</v>
      </c>
      <c r="M47" s="14"/>
      <c r="N47" s="19"/>
      <c r="O47" s="12"/>
      <c r="P47" s="18"/>
      <c r="Q47" s="40"/>
      <c r="R47" s="18"/>
      <c r="S47" s="17"/>
      <c r="T47" s="31"/>
    </row>
    <row r="48" spans="1:20" x14ac:dyDescent="0.3">
      <c r="A48" s="30" t="s">
        <v>68</v>
      </c>
      <c r="B48" s="19"/>
      <c r="C48" s="24"/>
      <c r="D48" s="4" t="s">
        <v>181</v>
      </c>
      <c r="E48" s="24">
        <v>22.43</v>
      </c>
      <c r="F48" s="4" t="s">
        <v>232</v>
      </c>
      <c r="G48" s="24">
        <v>23.11</v>
      </c>
      <c r="H48" s="4" t="s">
        <v>246</v>
      </c>
      <c r="I48" s="24">
        <v>23.35</v>
      </c>
      <c r="J48" s="38"/>
      <c r="K48" s="17"/>
      <c r="L48" s="42" t="s">
        <v>68</v>
      </c>
      <c r="M48" s="14"/>
      <c r="N48" s="19"/>
      <c r="O48" s="12"/>
      <c r="P48" s="18"/>
      <c r="Q48" s="40"/>
      <c r="R48" s="18"/>
      <c r="S48" s="17"/>
      <c r="T48" s="31"/>
    </row>
    <row r="49" spans="1:20" x14ac:dyDescent="0.3">
      <c r="A49" s="30" t="s">
        <v>70</v>
      </c>
      <c r="B49" s="19"/>
      <c r="C49" s="24"/>
      <c r="D49" s="4" t="s">
        <v>69</v>
      </c>
      <c r="E49" s="24">
        <v>26.41</v>
      </c>
      <c r="F49" s="4"/>
      <c r="G49" s="24"/>
      <c r="H49" s="4"/>
      <c r="I49" s="24"/>
      <c r="J49" s="38"/>
      <c r="K49" s="17"/>
      <c r="L49" s="42" t="s">
        <v>71</v>
      </c>
      <c r="M49" s="14"/>
      <c r="N49" s="19"/>
      <c r="O49" s="12"/>
      <c r="P49" s="18"/>
      <c r="Q49" s="40"/>
      <c r="R49" s="18"/>
      <c r="S49" s="17"/>
      <c r="T49" s="31"/>
    </row>
    <row r="50" spans="1:20" x14ac:dyDescent="0.3">
      <c r="A50" s="30" t="s">
        <v>72</v>
      </c>
      <c r="B50" s="19"/>
      <c r="C50" s="24"/>
      <c r="D50" s="4" t="s">
        <v>126</v>
      </c>
      <c r="E50" s="24">
        <v>25.43</v>
      </c>
      <c r="F50" s="4" t="s">
        <v>105</v>
      </c>
      <c r="G50" s="24">
        <v>26.24</v>
      </c>
      <c r="H50" s="4"/>
      <c r="I50" s="24"/>
      <c r="J50" s="38"/>
      <c r="K50" s="17"/>
      <c r="L50" s="42" t="s">
        <v>74</v>
      </c>
      <c r="M50" s="14"/>
      <c r="N50" s="19"/>
      <c r="O50" s="12"/>
      <c r="P50" s="18"/>
      <c r="Q50" s="40"/>
      <c r="R50" s="18"/>
      <c r="S50" s="17"/>
      <c r="T50" s="31"/>
    </row>
    <row r="51" spans="1:20" x14ac:dyDescent="0.3">
      <c r="A51" s="30" t="s">
        <v>42</v>
      </c>
      <c r="B51" s="19"/>
      <c r="C51" s="24"/>
      <c r="D51" s="37" t="s">
        <v>91</v>
      </c>
      <c r="E51" s="24">
        <v>17.12</v>
      </c>
      <c r="F51" s="37"/>
      <c r="G51" s="24"/>
      <c r="H51" s="37"/>
      <c r="I51" s="24"/>
      <c r="J51" s="38"/>
      <c r="K51" s="17"/>
      <c r="L51" s="18" t="s">
        <v>42</v>
      </c>
      <c r="M51" s="14"/>
      <c r="N51" s="19"/>
      <c r="O51" s="12"/>
      <c r="P51" s="18"/>
      <c r="Q51" s="40"/>
      <c r="R51" s="18"/>
      <c r="S51" s="17"/>
      <c r="T51" s="31"/>
    </row>
    <row r="52" spans="1:20" x14ac:dyDescent="0.3">
      <c r="A52" s="30" t="s">
        <v>152</v>
      </c>
      <c r="B52" s="19"/>
      <c r="C52" s="24"/>
      <c r="D52" s="37" t="s">
        <v>151</v>
      </c>
      <c r="E52" s="24">
        <v>18.489999999999998</v>
      </c>
      <c r="F52" s="37"/>
      <c r="G52" s="24"/>
      <c r="H52" s="37"/>
      <c r="I52" s="24"/>
      <c r="J52" s="38"/>
      <c r="K52" s="17"/>
      <c r="L52" s="42" t="s">
        <v>152</v>
      </c>
      <c r="M52" s="14"/>
      <c r="N52" s="19"/>
      <c r="O52" s="12"/>
      <c r="P52" s="18"/>
      <c r="Q52" s="40"/>
      <c r="R52" s="18"/>
      <c r="S52" s="17"/>
      <c r="T52" s="31"/>
    </row>
    <row r="53" spans="1:20" x14ac:dyDescent="0.3">
      <c r="A53" s="30" t="s">
        <v>38</v>
      </c>
      <c r="B53" s="19"/>
      <c r="C53" s="24"/>
      <c r="D53" s="4" t="s">
        <v>144</v>
      </c>
      <c r="E53" s="24">
        <v>19.02</v>
      </c>
      <c r="F53" s="4"/>
      <c r="G53" s="24"/>
      <c r="H53" s="4"/>
      <c r="I53" s="24"/>
      <c r="J53" s="38"/>
      <c r="K53" s="17"/>
      <c r="L53" s="18" t="s">
        <v>38</v>
      </c>
      <c r="M53" s="14"/>
      <c r="N53" s="19"/>
      <c r="O53" s="12"/>
      <c r="P53" s="18"/>
      <c r="Q53" s="40"/>
      <c r="R53" s="18"/>
      <c r="S53" s="17"/>
      <c r="T53" s="31"/>
    </row>
    <row r="54" spans="1:20" x14ac:dyDescent="0.3">
      <c r="A54" s="30" t="s">
        <v>47</v>
      </c>
      <c r="B54" s="19"/>
      <c r="C54" s="24"/>
      <c r="D54" s="4" t="s">
        <v>124</v>
      </c>
      <c r="E54" s="24">
        <v>20.079999999999998</v>
      </c>
      <c r="F54" s="4"/>
      <c r="G54" s="24"/>
      <c r="H54" s="4"/>
      <c r="I54" s="24"/>
      <c r="J54" s="38"/>
      <c r="K54" s="17"/>
      <c r="L54" s="18" t="s">
        <v>47</v>
      </c>
      <c r="M54" s="14"/>
      <c r="N54" s="19"/>
      <c r="O54" s="12"/>
      <c r="P54" s="18"/>
      <c r="Q54" s="40"/>
      <c r="R54" s="18"/>
      <c r="S54" s="17"/>
      <c r="T54" s="31"/>
    </row>
    <row r="55" spans="1:20" x14ac:dyDescent="0.3">
      <c r="A55" s="30" t="s">
        <v>44</v>
      </c>
      <c r="B55" s="19"/>
      <c r="C55" s="24"/>
      <c r="D55" s="5" t="s">
        <v>92</v>
      </c>
      <c r="E55" s="24">
        <v>21.19</v>
      </c>
      <c r="F55" s="5" t="s">
        <v>63</v>
      </c>
      <c r="G55" s="24">
        <v>22.21</v>
      </c>
      <c r="H55" s="4" t="s">
        <v>149</v>
      </c>
      <c r="I55" s="24">
        <v>21.24</v>
      </c>
      <c r="J55" s="38"/>
      <c r="K55" s="17"/>
      <c r="L55" s="18" t="s">
        <v>44</v>
      </c>
      <c r="M55" s="14"/>
      <c r="N55" s="19"/>
      <c r="O55" s="12"/>
      <c r="P55" s="18"/>
      <c r="Q55" s="40"/>
      <c r="R55" s="18"/>
      <c r="S55" s="17"/>
      <c r="T55" s="31"/>
    </row>
    <row r="56" spans="1:20" x14ac:dyDescent="0.3">
      <c r="A56" s="30" t="s">
        <v>45</v>
      </c>
      <c r="B56" s="19"/>
      <c r="C56" s="24"/>
      <c r="D56" s="4" t="s">
        <v>191</v>
      </c>
      <c r="E56" s="24">
        <v>20.53</v>
      </c>
      <c r="F56" s="4" t="s">
        <v>107</v>
      </c>
      <c r="G56" s="24">
        <v>21.08</v>
      </c>
      <c r="H56" s="4" t="s">
        <v>174</v>
      </c>
      <c r="I56" s="24">
        <v>21.07</v>
      </c>
      <c r="J56" s="38"/>
      <c r="K56" s="17"/>
      <c r="L56" s="18" t="s">
        <v>45</v>
      </c>
      <c r="M56" s="14"/>
      <c r="N56" s="19"/>
      <c r="O56" s="12"/>
      <c r="P56" s="18"/>
      <c r="Q56" s="40"/>
      <c r="R56" s="18"/>
      <c r="S56" s="17"/>
      <c r="T56" s="31"/>
    </row>
    <row r="57" spans="1:20" x14ac:dyDescent="0.3">
      <c r="A57" s="30" t="s">
        <v>154</v>
      </c>
      <c r="B57" s="19"/>
      <c r="C57" s="24"/>
      <c r="D57" s="4" t="s">
        <v>212</v>
      </c>
      <c r="E57" s="24">
        <v>22.05</v>
      </c>
      <c r="F57" s="4"/>
      <c r="G57" s="24"/>
      <c r="H57" s="4"/>
      <c r="I57" s="24"/>
      <c r="J57" s="38"/>
      <c r="K57" s="17"/>
      <c r="L57" s="42" t="s">
        <v>154</v>
      </c>
      <c r="M57" s="14"/>
      <c r="N57" s="19"/>
      <c r="O57" s="12"/>
      <c r="P57" s="18"/>
      <c r="Q57" s="40"/>
      <c r="R57" s="18"/>
      <c r="S57" s="17"/>
      <c r="T57" s="31"/>
    </row>
    <row r="58" spans="1:20" x14ac:dyDescent="0.3">
      <c r="A58" s="30" t="s">
        <v>40</v>
      </c>
      <c r="B58" s="19"/>
      <c r="C58" s="24"/>
      <c r="D58" s="5" t="s">
        <v>225</v>
      </c>
      <c r="E58" s="24">
        <v>21.39</v>
      </c>
      <c r="F58" s="4" t="s">
        <v>184</v>
      </c>
      <c r="G58" s="24">
        <v>22.07</v>
      </c>
      <c r="H58" s="4"/>
      <c r="I58" s="24"/>
      <c r="J58" s="38"/>
      <c r="K58" s="17"/>
      <c r="L58" s="18" t="s">
        <v>40</v>
      </c>
      <c r="M58" s="14"/>
      <c r="N58" s="19"/>
      <c r="O58" s="12"/>
      <c r="P58" s="18"/>
      <c r="Q58" s="40"/>
      <c r="R58" s="18"/>
      <c r="S58" s="17"/>
      <c r="T58" s="31"/>
    </row>
    <row r="59" spans="1:20" x14ac:dyDescent="0.3">
      <c r="A59" s="30" t="s">
        <v>27</v>
      </c>
      <c r="B59" s="19"/>
      <c r="C59" s="24"/>
      <c r="D59" s="4" t="s">
        <v>98</v>
      </c>
      <c r="E59" s="24">
        <v>21.26</v>
      </c>
      <c r="F59" s="4" t="s">
        <v>99</v>
      </c>
      <c r="G59" s="24">
        <v>21.5</v>
      </c>
      <c r="H59" s="4" t="s">
        <v>102</v>
      </c>
      <c r="I59" s="24">
        <v>31.19</v>
      </c>
      <c r="J59" s="38"/>
      <c r="K59" s="17"/>
      <c r="L59" s="18" t="s">
        <v>27</v>
      </c>
      <c r="M59" s="14" t="s">
        <v>168</v>
      </c>
      <c r="N59" s="19"/>
      <c r="O59" s="12"/>
      <c r="P59" s="18"/>
      <c r="Q59" s="40"/>
      <c r="R59" s="18"/>
      <c r="S59" s="17"/>
      <c r="T59" s="31"/>
    </row>
    <row r="60" spans="1:20" x14ac:dyDescent="0.3">
      <c r="A60" s="30" t="s">
        <v>41</v>
      </c>
      <c r="B60" s="19"/>
      <c r="C60" s="24"/>
      <c r="D60" s="4" t="s">
        <v>46</v>
      </c>
      <c r="E60" s="24" t="s">
        <v>50</v>
      </c>
      <c r="F60" s="4"/>
      <c r="G60" s="24"/>
      <c r="H60" s="4"/>
      <c r="I60" s="24"/>
      <c r="J60" s="38"/>
      <c r="K60" s="17"/>
      <c r="L60" s="18" t="s">
        <v>41</v>
      </c>
      <c r="M60" s="14"/>
      <c r="N60" s="19"/>
      <c r="O60" s="12"/>
      <c r="P60" s="18"/>
      <c r="Q60" s="40"/>
      <c r="R60" s="18"/>
      <c r="S60" s="17"/>
      <c r="T60" s="31"/>
    </row>
    <row r="61" spans="1:20" x14ac:dyDescent="0.3">
      <c r="A61" s="30" t="s">
        <v>76</v>
      </c>
      <c r="B61" s="19"/>
      <c r="C61" s="24"/>
      <c r="D61" s="4" t="s">
        <v>98</v>
      </c>
      <c r="E61" s="24">
        <v>20.190000000000001</v>
      </c>
      <c r="F61" s="4" t="s">
        <v>99</v>
      </c>
      <c r="G61" s="24">
        <v>19.55</v>
      </c>
      <c r="H61" s="4" t="s">
        <v>168</v>
      </c>
      <c r="I61" s="24">
        <v>21.57</v>
      </c>
      <c r="J61" s="38"/>
      <c r="K61" s="17"/>
      <c r="L61" s="42" t="s">
        <v>76</v>
      </c>
      <c r="M61" s="14"/>
      <c r="N61" s="19"/>
      <c r="O61" s="12"/>
      <c r="P61" s="18"/>
      <c r="Q61" s="40"/>
      <c r="R61" s="18"/>
      <c r="S61" s="17"/>
      <c r="T61" s="31"/>
    </row>
    <row r="62" spans="1:20" x14ac:dyDescent="0.3">
      <c r="A62" s="30" t="s">
        <v>77</v>
      </c>
      <c r="B62" s="19"/>
      <c r="C62" s="24"/>
      <c r="D62" s="4" t="s">
        <v>78</v>
      </c>
      <c r="E62" s="24">
        <v>21.26</v>
      </c>
      <c r="F62" s="4"/>
      <c r="G62" s="24"/>
      <c r="H62" s="4"/>
      <c r="I62" s="24"/>
      <c r="J62" s="38"/>
      <c r="K62" s="17"/>
      <c r="L62" s="42" t="s">
        <v>77</v>
      </c>
      <c r="M62" s="14"/>
      <c r="N62" s="19"/>
      <c r="O62" s="12"/>
      <c r="P62" s="18"/>
      <c r="Q62" s="40"/>
      <c r="R62" s="18"/>
      <c r="S62" s="17"/>
      <c r="T62" s="31"/>
    </row>
    <row r="63" spans="1:20" x14ac:dyDescent="0.3">
      <c r="A63" s="30" t="s">
        <v>117</v>
      </c>
      <c r="B63" s="11"/>
      <c r="C63" s="24"/>
      <c r="D63" s="4" t="s">
        <v>185</v>
      </c>
      <c r="E63" s="24">
        <v>22.21</v>
      </c>
      <c r="F63" s="4" t="s">
        <v>119</v>
      </c>
      <c r="G63" s="24">
        <v>23.33</v>
      </c>
      <c r="H63" s="4"/>
      <c r="I63" s="24"/>
      <c r="J63" s="38"/>
      <c r="K63" s="17"/>
      <c r="L63" s="42" t="s">
        <v>117</v>
      </c>
      <c r="M63" s="14"/>
      <c r="N63" s="19"/>
      <c r="O63" s="12"/>
      <c r="P63" s="18"/>
      <c r="Q63" s="40"/>
      <c r="R63" s="18"/>
      <c r="S63" s="17"/>
      <c r="T63" s="31"/>
    </row>
    <row r="64" spans="1:20" x14ac:dyDescent="0.3">
      <c r="A64" s="30" t="s">
        <v>111</v>
      </c>
      <c r="B64" s="11"/>
      <c r="C64" s="24"/>
      <c r="D64" s="4" t="s">
        <v>234</v>
      </c>
      <c r="E64" s="24">
        <v>23.54</v>
      </c>
      <c r="F64" s="4"/>
      <c r="G64" s="24"/>
      <c r="H64" s="4"/>
      <c r="I64" s="24"/>
      <c r="J64" s="38"/>
      <c r="K64" s="17"/>
      <c r="L64" s="42" t="s">
        <v>111</v>
      </c>
      <c r="M64" s="14"/>
      <c r="N64" s="19"/>
      <c r="O64" s="12"/>
      <c r="P64" s="18"/>
      <c r="Q64" s="40"/>
      <c r="R64" s="18"/>
      <c r="S64" s="17"/>
      <c r="T64" s="31"/>
    </row>
    <row r="65" spans="1:20" x14ac:dyDescent="0.3">
      <c r="A65" s="30" t="s">
        <v>120</v>
      </c>
      <c r="B65" s="11"/>
      <c r="C65" s="24"/>
      <c r="D65" s="4" t="s">
        <v>119</v>
      </c>
      <c r="E65" s="24">
        <v>24.36</v>
      </c>
      <c r="F65" s="4" t="s">
        <v>140</v>
      </c>
      <c r="G65" s="24">
        <v>24.46</v>
      </c>
      <c r="H65" s="4"/>
      <c r="I65" s="24"/>
      <c r="J65" s="38"/>
      <c r="K65" s="17"/>
      <c r="L65" s="42" t="s">
        <v>120</v>
      </c>
      <c r="M65" s="14"/>
      <c r="N65" s="19"/>
      <c r="O65" s="12"/>
      <c r="P65" s="18"/>
      <c r="Q65" s="40"/>
      <c r="R65" s="18"/>
      <c r="S65" s="17"/>
      <c r="T65" s="31"/>
    </row>
    <row r="66" spans="1:20" x14ac:dyDescent="0.3">
      <c r="A66" s="30" t="s">
        <v>97</v>
      </c>
      <c r="B66" s="11"/>
      <c r="C66" s="24"/>
      <c r="D66" s="5" t="s">
        <v>179</v>
      </c>
      <c r="E66" s="24">
        <v>27.22</v>
      </c>
      <c r="F66" s="4"/>
      <c r="G66" s="24"/>
      <c r="H66" s="4"/>
      <c r="I66" s="24"/>
      <c r="J66" s="38"/>
      <c r="K66" s="17"/>
      <c r="L66" s="42" t="s">
        <v>97</v>
      </c>
      <c r="M66" s="14"/>
      <c r="N66" s="19"/>
      <c r="O66" s="12"/>
      <c r="P66" s="18"/>
      <c r="Q66" s="40"/>
      <c r="R66" s="18"/>
      <c r="S66" s="17"/>
      <c r="T66" s="31"/>
    </row>
    <row r="67" spans="1:20" x14ac:dyDescent="0.3">
      <c r="A67" s="30" t="s">
        <v>118</v>
      </c>
      <c r="B67" s="11"/>
      <c r="C67" s="24"/>
      <c r="D67" s="4" t="s">
        <v>112</v>
      </c>
      <c r="E67" s="24">
        <v>25.14</v>
      </c>
      <c r="F67" s="4"/>
      <c r="G67" s="24"/>
      <c r="H67" s="4"/>
      <c r="I67" s="24"/>
      <c r="J67" s="38"/>
      <c r="K67" s="17"/>
      <c r="L67" s="42" t="s">
        <v>118</v>
      </c>
      <c r="M67" s="14"/>
      <c r="N67" s="19"/>
      <c r="O67" s="12"/>
      <c r="P67" s="18"/>
      <c r="Q67" s="40"/>
      <c r="R67" s="18"/>
      <c r="S67" s="17"/>
      <c r="T67" s="31"/>
    </row>
    <row r="68" spans="1:20" x14ac:dyDescent="0.3">
      <c r="A68" s="30" t="s">
        <v>122</v>
      </c>
      <c r="B68" s="11"/>
      <c r="C68" s="24"/>
      <c r="D68" s="5" t="s">
        <v>121</v>
      </c>
      <c r="E68" s="24">
        <v>25</v>
      </c>
      <c r="F68" s="4"/>
      <c r="G68" s="24"/>
      <c r="H68" s="4"/>
      <c r="I68" s="24"/>
      <c r="J68" s="38"/>
      <c r="K68" s="17"/>
      <c r="L68" s="42" t="s">
        <v>122</v>
      </c>
      <c r="M68" s="14"/>
      <c r="N68" s="19"/>
      <c r="O68" s="12"/>
      <c r="P68" s="18"/>
      <c r="Q68" s="40"/>
      <c r="R68" s="18"/>
      <c r="S68" s="17"/>
      <c r="T68" s="31"/>
    </row>
    <row r="69" spans="1:20" x14ac:dyDescent="0.3">
      <c r="A69" s="30" t="s">
        <v>135</v>
      </c>
      <c r="B69" s="11"/>
      <c r="C69" s="24"/>
      <c r="D69" s="5" t="s">
        <v>176</v>
      </c>
      <c r="E69" s="24">
        <v>19</v>
      </c>
      <c r="F69" s="4" t="s">
        <v>242</v>
      </c>
      <c r="G69" s="24">
        <v>21.19</v>
      </c>
      <c r="H69" s="4"/>
      <c r="I69" s="24"/>
      <c r="J69" s="38"/>
      <c r="K69" s="17"/>
      <c r="L69" s="42" t="s">
        <v>135</v>
      </c>
      <c r="M69" s="14"/>
      <c r="N69" s="19"/>
      <c r="O69" s="12"/>
      <c r="P69" s="18"/>
      <c r="Q69" s="40"/>
      <c r="R69" s="18"/>
      <c r="S69" s="17"/>
      <c r="T69" s="31"/>
    </row>
    <row r="70" spans="1:20" x14ac:dyDescent="0.3">
      <c r="A70" s="30" t="s">
        <v>145</v>
      </c>
      <c r="B70" s="11"/>
      <c r="C70" s="24"/>
      <c r="D70" s="5" t="s">
        <v>207</v>
      </c>
      <c r="E70" s="24">
        <v>19.47</v>
      </c>
      <c r="F70" s="4"/>
      <c r="G70" s="24"/>
      <c r="H70" s="4"/>
      <c r="I70" s="24"/>
      <c r="J70" s="38"/>
      <c r="K70" s="17"/>
      <c r="L70" s="42" t="s">
        <v>145</v>
      </c>
      <c r="M70" s="14"/>
      <c r="N70" s="19"/>
      <c r="O70" s="12"/>
      <c r="P70" s="18"/>
      <c r="Q70" s="40"/>
      <c r="R70" s="18"/>
      <c r="S70" s="17"/>
      <c r="T70" s="31"/>
    </row>
    <row r="71" spans="1:20" x14ac:dyDescent="0.3">
      <c r="A71" s="30" t="s">
        <v>146</v>
      </c>
      <c r="B71" s="11"/>
      <c r="C71" s="24"/>
      <c r="D71" s="5" t="s">
        <v>174</v>
      </c>
      <c r="E71" s="24">
        <v>21.58</v>
      </c>
      <c r="F71" s="4"/>
      <c r="G71" s="24"/>
      <c r="H71" s="4"/>
      <c r="I71" s="24"/>
      <c r="J71" s="38"/>
      <c r="K71" s="17"/>
      <c r="L71" s="42" t="s">
        <v>146</v>
      </c>
      <c r="M71" s="14"/>
      <c r="N71" s="19"/>
      <c r="O71" s="12"/>
      <c r="P71" s="18"/>
      <c r="Q71" s="40"/>
      <c r="R71" s="18"/>
      <c r="S71" s="17"/>
      <c r="T71" s="31"/>
    </row>
    <row r="72" spans="1:20" x14ac:dyDescent="0.3">
      <c r="A72" s="30" t="s">
        <v>137</v>
      </c>
      <c r="B72" s="11"/>
      <c r="C72" s="24"/>
      <c r="D72" s="5" t="s">
        <v>136</v>
      </c>
      <c r="E72" s="24">
        <v>24.42</v>
      </c>
      <c r="F72" s="4" t="s">
        <v>166</v>
      </c>
      <c r="G72" s="24">
        <v>24.52</v>
      </c>
      <c r="H72" s="4" t="s">
        <v>172</v>
      </c>
      <c r="I72" s="24">
        <v>25.2</v>
      </c>
      <c r="J72" s="38"/>
      <c r="K72" s="17"/>
      <c r="L72" s="42" t="s">
        <v>137</v>
      </c>
      <c r="M72" s="14"/>
      <c r="N72" s="19"/>
      <c r="O72" s="12"/>
      <c r="P72" s="18"/>
      <c r="Q72" s="40"/>
      <c r="R72" s="18"/>
      <c r="S72" s="17"/>
      <c r="T72" s="31"/>
    </row>
    <row r="73" spans="1:20" x14ac:dyDescent="0.3">
      <c r="A73" s="30" t="s">
        <v>153</v>
      </c>
      <c r="B73" s="11"/>
      <c r="C73" s="24"/>
      <c r="D73" s="5" t="s">
        <v>239</v>
      </c>
      <c r="E73" s="24">
        <v>21.29</v>
      </c>
      <c r="F73" s="4"/>
      <c r="G73" s="24"/>
      <c r="H73" s="4"/>
      <c r="I73" s="24"/>
      <c r="J73" s="38"/>
      <c r="K73" s="17"/>
      <c r="L73" s="42" t="s">
        <v>153</v>
      </c>
      <c r="M73" s="14"/>
      <c r="N73" s="19"/>
      <c r="O73" s="12"/>
      <c r="P73" s="18"/>
      <c r="Q73" s="40"/>
      <c r="R73" s="18"/>
      <c r="S73" s="17"/>
      <c r="T73" s="31"/>
    </row>
    <row r="74" spans="1:20" x14ac:dyDescent="0.3">
      <c r="A74" s="30" t="s">
        <v>163</v>
      </c>
      <c r="B74" s="11"/>
      <c r="C74" s="24"/>
      <c r="D74" s="5" t="s">
        <v>185</v>
      </c>
      <c r="E74" s="24">
        <v>26.14</v>
      </c>
      <c r="F74" s="4"/>
      <c r="G74" s="24"/>
      <c r="H74" s="4"/>
      <c r="I74" s="24"/>
      <c r="J74" s="38"/>
      <c r="K74" s="17"/>
      <c r="L74" s="42" t="s">
        <v>163</v>
      </c>
      <c r="M74" s="14"/>
      <c r="N74" s="19"/>
      <c r="O74" s="12"/>
      <c r="P74" s="18"/>
      <c r="Q74" s="40"/>
      <c r="R74" s="18"/>
      <c r="S74" s="17"/>
      <c r="T74" s="31"/>
    </row>
    <row r="75" spans="1:20" x14ac:dyDescent="0.3">
      <c r="A75" s="30" t="s">
        <v>226</v>
      </c>
      <c r="B75" s="11"/>
      <c r="C75" s="24"/>
      <c r="D75" s="5" t="s">
        <v>227</v>
      </c>
      <c r="E75" s="24">
        <v>19.12</v>
      </c>
      <c r="F75" s="4"/>
      <c r="G75" s="24"/>
      <c r="H75" s="4"/>
      <c r="I75" s="24"/>
      <c r="J75" s="38"/>
      <c r="K75" s="17"/>
      <c r="L75" s="42" t="s">
        <v>229</v>
      </c>
      <c r="M75" s="14"/>
      <c r="N75" s="19"/>
      <c r="O75" s="12"/>
      <c r="P75" s="18"/>
      <c r="Q75" s="40"/>
      <c r="R75" s="18"/>
      <c r="S75" s="17"/>
      <c r="T75" s="31"/>
    </row>
    <row r="76" spans="1:20" x14ac:dyDescent="0.3">
      <c r="A76" s="30" t="s">
        <v>148</v>
      </c>
      <c r="B76" s="11"/>
      <c r="C76" s="24"/>
      <c r="D76" s="5" t="s">
        <v>248</v>
      </c>
      <c r="E76" s="24">
        <v>20.43</v>
      </c>
      <c r="F76" s="4"/>
      <c r="G76" s="24"/>
      <c r="H76" s="4"/>
      <c r="I76" s="24"/>
      <c r="J76" s="38"/>
      <c r="K76" s="17"/>
      <c r="L76" s="42" t="s">
        <v>148</v>
      </c>
      <c r="M76" s="14"/>
      <c r="N76" s="19"/>
      <c r="O76" s="12"/>
      <c r="P76" s="18"/>
      <c r="Q76" s="40"/>
      <c r="R76" s="18"/>
      <c r="S76" s="17"/>
      <c r="T76" s="31"/>
    </row>
    <row r="77" spans="1:20" x14ac:dyDescent="0.3">
      <c r="A77" s="30" t="s">
        <v>228</v>
      </c>
      <c r="B77" s="11"/>
      <c r="C77" s="24"/>
      <c r="D77" s="5" t="s">
        <v>227</v>
      </c>
      <c r="E77" s="24">
        <v>28.41</v>
      </c>
      <c r="F77" s="4"/>
      <c r="G77" s="24"/>
      <c r="H77" s="4"/>
      <c r="I77" s="24"/>
      <c r="J77" s="38"/>
      <c r="K77" s="17"/>
      <c r="L77" s="42" t="s">
        <v>228</v>
      </c>
      <c r="M77" s="14"/>
      <c r="N77" s="19"/>
      <c r="O77" s="12"/>
      <c r="P77" s="18"/>
      <c r="Q77" s="40"/>
      <c r="R77" s="18"/>
      <c r="S77" s="17"/>
      <c r="T77" s="31"/>
    </row>
    <row r="78" spans="1:20" x14ac:dyDescent="0.3">
      <c r="A78" s="30" t="s">
        <v>247</v>
      </c>
      <c r="B78" s="11"/>
      <c r="C78" s="24"/>
      <c r="D78" s="5" t="s">
        <v>248</v>
      </c>
      <c r="E78" s="24">
        <v>22.33</v>
      </c>
      <c r="F78" s="4"/>
      <c r="G78" s="24"/>
      <c r="H78" s="4"/>
      <c r="I78" s="24"/>
      <c r="J78" s="38"/>
      <c r="K78" s="17"/>
      <c r="L78" s="42" t="s">
        <v>247</v>
      </c>
      <c r="M78" s="14"/>
      <c r="N78" s="19"/>
      <c r="O78" s="12"/>
      <c r="P78" s="18"/>
      <c r="Q78" s="40"/>
      <c r="R78" s="18"/>
      <c r="S78" s="17"/>
      <c r="T78" s="31"/>
    </row>
    <row r="79" spans="1:20" x14ac:dyDescent="0.3">
      <c r="A79" s="30" t="s">
        <v>230</v>
      </c>
      <c r="B79" s="11"/>
      <c r="C79" s="24"/>
      <c r="D79" s="5" t="s">
        <v>227</v>
      </c>
      <c r="E79" s="24">
        <v>39.19</v>
      </c>
      <c r="F79" s="4"/>
      <c r="G79" s="24"/>
      <c r="H79" s="4"/>
      <c r="I79" s="24"/>
      <c r="J79" s="38"/>
      <c r="K79" s="17"/>
      <c r="L79" s="42" t="s">
        <v>230</v>
      </c>
      <c r="M79" s="14"/>
      <c r="N79" s="19"/>
      <c r="O79" s="12"/>
      <c r="P79" s="18"/>
      <c r="Q79" s="40"/>
      <c r="R79" s="18"/>
      <c r="S79" s="17"/>
      <c r="T79" s="31"/>
    </row>
    <row r="80" spans="1:20" x14ac:dyDescent="0.3">
      <c r="B80" s="6"/>
      <c r="C80" s="4"/>
      <c r="J80" s="15"/>
      <c r="K80" s="15"/>
      <c r="N80" s="20"/>
      <c r="O80" s="21"/>
      <c r="Q80" s="2"/>
    </row>
    <row r="81" spans="3:10" customFormat="1" x14ac:dyDescent="0.3">
      <c r="C81" s="4"/>
      <c r="D81" s="6"/>
      <c r="E81" s="23"/>
      <c r="F81" s="6"/>
      <c r="G81" s="6"/>
      <c r="H81" s="6"/>
      <c r="I81" s="6"/>
      <c r="J81" s="15"/>
    </row>
    <row r="82" spans="3:10" customFormat="1" x14ac:dyDescent="0.3">
      <c r="C82" s="4"/>
      <c r="D82" s="6"/>
      <c r="E82" s="23"/>
      <c r="F82" s="6"/>
      <c r="G82" s="6"/>
      <c r="H82" s="6"/>
      <c r="I82" s="6"/>
      <c r="J82" s="6"/>
    </row>
    <row r="83" spans="3:10" customFormat="1" x14ac:dyDescent="0.3">
      <c r="C83" s="4"/>
      <c r="D83" s="6"/>
      <c r="E83" s="23"/>
      <c r="F83" s="6"/>
      <c r="G83" s="6"/>
      <c r="H83" s="6"/>
      <c r="I83" s="6"/>
      <c r="J83" s="6"/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9"/>
  <sheetViews>
    <sheetView workbookViewId="0">
      <pane ySplit="1" topLeftCell="A239" activePane="bottomLeft" state="frozen"/>
      <selection pane="bottomLeft" sqref="A1:D1048576"/>
    </sheetView>
  </sheetViews>
  <sheetFormatPr defaultColWidth="10.88671875" defaultRowHeight="14.4" x14ac:dyDescent="0.3"/>
  <sheetData>
    <row r="1" spans="1:10" x14ac:dyDescent="0.3">
      <c r="B1" t="s">
        <v>268</v>
      </c>
      <c r="C1" t="s">
        <v>269</v>
      </c>
      <c r="D1" t="s">
        <v>270</v>
      </c>
      <c r="E1" t="s">
        <v>271</v>
      </c>
      <c r="F1" t="s">
        <v>272</v>
      </c>
      <c r="G1" t="s">
        <v>273</v>
      </c>
      <c r="H1" t="s">
        <v>274</v>
      </c>
      <c r="I1" t="s">
        <v>275</v>
      </c>
      <c r="J1" t="s">
        <v>276</v>
      </c>
    </row>
    <row r="2" spans="1:10" x14ac:dyDescent="0.3">
      <c r="A2" t="s">
        <v>42</v>
      </c>
      <c r="C2" t="s">
        <v>277</v>
      </c>
    </row>
    <row r="4" spans="1:10" x14ac:dyDescent="0.3">
      <c r="A4" t="s">
        <v>277</v>
      </c>
    </row>
    <row r="6" spans="1:10" x14ac:dyDescent="0.3">
      <c r="A6" t="s">
        <v>278</v>
      </c>
    </row>
    <row r="13" spans="1:10" x14ac:dyDescent="0.3">
      <c r="A13" t="s">
        <v>43</v>
      </c>
      <c r="B13" t="s">
        <v>43</v>
      </c>
      <c r="C13" t="s">
        <v>279</v>
      </c>
      <c r="D13" t="s">
        <v>280</v>
      </c>
      <c r="I13" t="s">
        <v>281</v>
      </c>
    </row>
    <row r="14" spans="1:10" x14ac:dyDescent="0.3">
      <c r="A14" t="s">
        <v>279</v>
      </c>
    </row>
    <row r="15" spans="1:10" x14ac:dyDescent="0.3">
      <c r="A15" t="s">
        <v>280</v>
      </c>
    </row>
    <row r="24" spans="1:4" x14ac:dyDescent="0.3">
      <c r="A24" t="s">
        <v>39</v>
      </c>
      <c r="C24" t="s">
        <v>282</v>
      </c>
      <c r="D24" t="s">
        <v>283</v>
      </c>
    </row>
    <row r="26" spans="1:4" x14ac:dyDescent="0.3">
      <c r="A26" t="s">
        <v>282</v>
      </c>
    </row>
    <row r="27" spans="1:4" x14ac:dyDescent="0.3">
      <c r="A27" t="s">
        <v>283</v>
      </c>
    </row>
    <row r="35" spans="1:9" x14ac:dyDescent="0.3">
      <c r="A35" t="s">
        <v>44</v>
      </c>
      <c r="C35" t="s">
        <v>284</v>
      </c>
      <c r="D35" t="s">
        <v>285</v>
      </c>
      <c r="I35" t="s">
        <v>286</v>
      </c>
    </row>
    <row r="37" spans="1:9" x14ac:dyDescent="0.3">
      <c r="A37" t="s">
        <v>284</v>
      </c>
    </row>
    <row r="38" spans="1:9" x14ac:dyDescent="0.3">
      <c r="A38" t="s">
        <v>285</v>
      </c>
    </row>
    <row r="46" spans="1:9" x14ac:dyDescent="0.3">
      <c r="A46" t="s">
        <v>45</v>
      </c>
      <c r="C46" t="s">
        <v>287</v>
      </c>
      <c r="E46" t="s">
        <v>288</v>
      </c>
      <c r="I46" t="s">
        <v>289</v>
      </c>
    </row>
    <row r="48" spans="1:9" x14ac:dyDescent="0.3">
      <c r="A48" t="s">
        <v>287</v>
      </c>
    </row>
    <row r="50" spans="1:8" x14ac:dyDescent="0.3">
      <c r="A50" t="s">
        <v>288</v>
      </c>
    </row>
    <row r="54" spans="1:8" x14ac:dyDescent="0.3">
      <c r="A54" t="s">
        <v>289</v>
      </c>
    </row>
    <row r="57" spans="1:8" x14ac:dyDescent="0.3">
      <c r="A57" t="s">
        <v>290</v>
      </c>
      <c r="C57" t="s">
        <v>291</v>
      </c>
      <c r="H57" t="s">
        <v>292</v>
      </c>
    </row>
    <row r="59" spans="1:8" x14ac:dyDescent="0.3">
      <c r="A59" t="s">
        <v>291</v>
      </c>
    </row>
    <row r="64" spans="1:8" x14ac:dyDescent="0.3">
      <c r="A64" t="s">
        <v>292</v>
      </c>
    </row>
    <row r="68" spans="1:9" x14ac:dyDescent="0.3">
      <c r="A68" t="s">
        <v>41</v>
      </c>
      <c r="C68" t="s">
        <v>293</v>
      </c>
    </row>
    <row r="70" spans="1:9" x14ac:dyDescent="0.3">
      <c r="A70" t="s">
        <v>293</v>
      </c>
    </row>
    <row r="79" spans="1:9" x14ac:dyDescent="0.3">
      <c r="A79" t="s">
        <v>26</v>
      </c>
      <c r="B79" t="s">
        <v>294</v>
      </c>
      <c r="D79" t="s">
        <v>295</v>
      </c>
      <c r="E79" t="s">
        <v>296</v>
      </c>
      <c r="F79" t="s">
        <v>297</v>
      </c>
      <c r="G79" t="s">
        <v>298</v>
      </c>
      <c r="H79" t="s">
        <v>299</v>
      </c>
      <c r="I79" t="s">
        <v>300</v>
      </c>
    </row>
    <row r="80" spans="1:9" x14ac:dyDescent="0.3">
      <c r="A80" t="s">
        <v>294</v>
      </c>
    </row>
    <row r="82" spans="1:10" x14ac:dyDescent="0.3">
      <c r="A82" t="s">
        <v>295</v>
      </c>
    </row>
    <row r="83" spans="1:10" x14ac:dyDescent="0.3">
      <c r="A83" t="s">
        <v>296</v>
      </c>
    </row>
    <row r="84" spans="1:10" x14ac:dyDescent="0.3">
      <c r="A84" t="s">
        <v>297</v>
      </c>
    </row>
    <row r="85" spans="1:10" x14ac:dyDescent="0.3">
      <c r="A85" t="s">
        <v>298</v>
      </c>
    </row>
    <row r="86" spans="1:10" x14ac:dyDescent="0.3">
      <c r="A86" t="s">
        <v>299</v>
      </c>
    </row>
    <row r="87" spans="1:10" x14ac:dyDescent="0.3">
      <c r="A87" t="s">
        <v>300</v>
      </c>
    </row>
    <row r="90" spans="1:10" x14ac:dyDescent="0.3">
      <c r="A90" t="s">
        <v>36</v>
      </c>
      <c r="B90" t="s">
        <v>301</v>
      </c>
      <c r="G90" t="s">
        <v>302</v>
      </c>
      <c r="H90" t="s">
        <v>303</v>
      </c>
      <c r="I90" t="s">
        <v>304</v>
      </c>
      <c r="J90" t="s">
        <v>305</v>
      </c>
    </row>
    <row r="91" spans="1:10" x14ac:dyDescent="0.3">
      <c r="A91" t="s">
        <v>301</v>
      </c>
    </row>
    <row r="96" spans="1:10" x14ac:dyDescent="0.3">
      <c r="A96" t="s">
        <v>302</v>
      </c>
    </row>
    <row r="97" spans="1:10" x14ac:dyDescent="0.3">
      <c r="A97" t="s">
        <v>303</v>
      </c>
    </row>
    <row r="98" spans="1:10" x14ac:dyDescent="0.3">
      <c r="A98" t="s">
        <v>304</v>
      </c>
    </row>
    <row r="99" spans="1:10" x14ac:dyDescent="0.3">
      <c r="A99" t="s">
        <v>305</v>
      </c>
    </row>
    <row r="101" spans="1:10" x14ac:dyDescent="0.3">
      <c r="A101" t="s">
        <v>27</v>
      </c>
      <c r="D101" t="s">
        <v>306</v>
      </c>
      <c r="G101" t="s">
        <v>307</v>
      </c>
      <c r="H101" t="s">
        <v>308</v>
      </c>
      <c r="J101" t="s">
        <v>309</v>
      </c>
    </row>
    <row r="104" spans="1:10" x14ac:dyDescent="0.3">
      <c r="A104" t="s">
        <v>306</v>
      </c>
    </row>
    <row r="107" spans="1:10" x14ac:dyDescent="0.3">
      <c r="A107" t="s">
        <v>307</v>
      </c>
    </row>
    <row r="108" spans="1:10" x14ac:dyDescent="0.3">
      <c r="A108" t="s">
        <v>308</v>
      </c>
    </row>
    <row r="110" spans="1:10" x14ac:dyDescent="0.3">
      <c r="A110" t="s">
        <v>309</v>
      </c>
    </row>
    <row r="112" spans="1:10" x14ac:dyDescent="0.3">
      <c r="A112" t="s">
        <v>24</v>
      </c>
      <c r="B112" t="s">
        <v>310</v>
      </c>
      <c r="C112" t="s">
        <v>311</v>
      </c>
      <c r="D112" t="s">
        <v>312</v>
      </c>
      <c r="E112" t="s">
        <v>313</v>
      </c>
      <c r="F112" t="s">
        <v>314</v>
      </c>
      <c r="G112" t="s">
        <v>315</v>
      </c>
      <c r="H112" t="s">
        <v>316</v>
      </c>
      <c r="I112" t="s">
        <v>317</v>
      </c>
      <c r="J112" t="s">
        <v>318</v>
      </c>
    </row>
    <row r="113" spans="1:10" x14ac:dyDescent="0.3">
      <c r="A113" t="s">
        <v>310</v>
      </c>
    </row>
    <row r="114" spans="1:10" x14ac:dyDescent="0.3">
      <c r="A114" t="s">
        <v>311</v>
      </c>
    </row>
    <row r="115" spans="1:10" x14ac:dyDescent="0.3">
      <c r="A115" t="s">
        <v>312</v>
      </c>
    </row>
    <row r="116" spans="1:10" x14ac:dyDescent="0.3">
      <c r="A116" t="s">
        <v>313</v>
      </c>
    </row>
    <row r="117" spans="1:10" x14ac:dyDescent="0.3">
      <c r="A117" t="s">
        <v>314</v>
      </c>
    </row>
    <row r="118" spans="1:10" x14ac:dyDescent="0.3">
      <c r="A118" t="s">
        <v>315</v>
      </c>
    </row>
    <row r="119" spans="1:10" x14ac:dyDescent="0.3">
      <c r="A119" t="s">
        <v>316</v>
      </c>
    </row>
    <row r="120" spans="1:10" x14ac:dyDescent="0.3">
      <c r="A120" t="s">
        <v>317</v>
      </c>
    </row>
    <row r="121" spans="1:10" x14ac:dyDescent="0.3">
      <c r="A121" t="s">
        <v>318</v>
      </c>
    </row>
    <row r="123" spans="1:10" x14ac:dyDescent="0.3">
      <c r="A123" t="s">
        <v>32</v>
      </c>
      <c r="B123" t="s">
        <v>319</v>
      </c>
      <c r="G123" t="s">
        <v>320</v>
      </c>
      <c r="H123" t="s">
        <v>321</v>
      </c>
      <c r="I123" t="s">
        <v>322</v>
      </c>
      <c r="J123" t="s">
        <v>323</v>
      </c>
    </row>
    <row r="124" spans="1:10" x14ac:dyDescent="0.3">
      <c r="A124" t="s">
        <v>319</v>
      </c>
    </row>
    <row r="129" spans="1:3" x14ac:dyDescent="0.3">
      <c r="A129" t="s">
        <v>320</v>
      </c>
    </row>
    <row r="130" spans="1:3" x14ac:dyDescent="0.3">
      <c r="A130" t="s">
        <v>321</v>
      </c>
    </row>
    <row r="131" spans="1:3" x14ac:dyDescent="0.3">
      <c r="A131" t="s">
        <v>322</v>
      </c>
    </row>
    <row r="132" spans="1:3" x14ac:dyDescent="0.3">
      <c r="A132" t="s">
        <v>323</v>
      </c>
    </row>
    <row r="134" spans="1:3" x14ac:dyDescent="0.3">
      <c r="A134" t="s">
        <v>324</v>
      </c>
      <c r="C134" t="s">
        <v>325</v>
      </c>
    </row>
    <row r="136" spans="1:3" x14ac:dyDescent="0.3">
      <c r="A136" t="s">
        <v>325</v>
      </c>
    </row>
    <row r="145" spans="1:10" x14ac:dyDescent="0.3">
      <c r="A145" t="s">
        <v>28</v>
      </c>
      <c r="B145" t="s">
        <v>326</v>
      </c>
      <c r="C145" t="s">
        <v>327</v>
      </c>
      <c r="D145" t="s">
        <v>328</v>
      </c>
      <c r="E145" t="s">
        <v>329</v>
      </c>
      <c r="F145" t="s">
        <v>330</v>
      </c>
      <c r="I145" t="s">
        <v>331</v>
      </c>
    </row>
    <row r="146" spans="1:10" x14ac:dyDescent="0.3">
      <c r="A146" t="s">
        <v>326</v>
      </c>
    </row>
    <row r="147" spans="1:10" x14ac:dyDescent="0.3">
      <c r="A147" t="s">
        <v>327</v>
      </c>
    </row>
    <row r="148" spans="1:10" x14ac:dyDescent="0.3">
      <c r="A148" t="s">
        <v>328</v>
      </c>
    </row>
    <row r="149" spans="1:10" x14ac:dyDescent="0.3">
      <c r="A149" t="s">
        <v>329</v>
      </c>
    </row>
    <row r="150" spans="1:10" x14ac:dyDescent="0.3">
      <c r="A150" t="s">
        <v>330</v>
      </c>
    </row>
    <row r="153" spans="1:10" x14ac:dyDescent="0.3">
      <c r="A153" t="s">
        <v>331</v>
      </c>
    </row>
    <row r="156" spans="1:10" x14ac:dyDescent="0.3">
      <c r="A156" t="s">
        <v>31</v>
      </c>
      <c r="B156" t="s">
        <v>332</v>
      </c>
      <c r="C156" t="s">
        <v>333</v>
      </c>
      <c r="D156" t="s">
        <v>334</v>
      </c>
      <c r="E156" t="s">
        <v>335</v>
      </c>
      <c r="F156" t="s">
        <v>336</v>
      </c>
      <c r="G156" t="s">
        <v>337</v>
      </c>
      <c r="H156" t="s">
        <v>338</v>
      </c>
      <c r="I156" t="s">
        <v>339</v>
      </c>
      <c r="J156" t="s">
        <v>340</v>
      </c>
    </row>
    <row r="157" spans="1:10" x14ac:dyDescent="0.3">
      <c r="A157" t="s">
        <v>332</v>
      </c>
    </row>
    <row r="158" spans="1:10" x14ac:dyDescent="0.3">
      <c r="A158" t="s">
        <v>333</v>
      </c>
    </row>
    <row r="159" spans="1:10" x14ac:dyDescent="0.3">
      <c r="A159" t="s">
        <v>334</v>
      </c>
    </row>
    <row r="160" spans="1:10" x14ac:dyDescent="0.3">
      <c r="A160" t="s">
        <v>335</v>
      </c>
    </row>
    <row r="161" spans="1:10" x14ac:dyDescent="0.3">
      <c r="A161" t="s">
        <v>336</v>
      </c>
    </row>
    <row r="162" spans="1:10" x14ac:dyDescent="0.3">
      <c r="A162" t="s">
        <v>337</v>
      </c>
    </row>
    <row r="163" spans="1:10" x14ac:dyDescent="0.3">
      <c r="A163" t="s">
        <v>338</v>
      </c>
    </row>
    <row r="164" spans="1:10" x14ac:dyDescent="0.3">
      <c r="A164" t="s">
        <v>339</v>
      </c>
    </row>
    <row r="165" spans="1:10" x14ac:dyDescent="0.3">
      <c r="A165" t="s">
        <v>340</v>
      </c>
    </row>
    <row r="167" spans="1:10" x14ac:dyDescent="0.3">
      <c r="A167" t="s">
        <v>23</v>
      </c>
      <c r="B167" t="s">
        <v>341</v>
      </c>
      <c r="C167" t="s">
        <v>342</v>
      </c>
      <c r="D167" t="s">
        <v>343</v>
      </c>
      <c r="F167" t="s">
        <v>344</v>
      </c>
      <c r="G167" t="s">
        <v>345</v>
      </c>
      <c r="H167" t="s">
        <v>346</v>
      </c>
      <c r="I167" t="s">
        <v>347</v>
      </c>
      <c r="J167" t="s">
        <v>348</v>
      </c>
    </row>
    <row r="168" spans="1:10" x14ac:dyDescent="0.3">
      <c r="A168" t="s">
        <v>341</v>
      </c>
    </row>
    <row r="169" spans="1:10" x14ac:dyDescent="0.3">
      <c r="A169" t="s">
        <v>342</v>
      </c>
    </row>
    <row r="170" spans="1:10" x14ac:dyDescent="0.3">
      <c r="A170" t="s">
        <v>343</v>
      </c>
    </row>
    <row r="172" spans="1:10" x14ac:dyDescent="0.3">
      <c r="A172" t="s">
        <v>344</v>
      </c>
    </row>
    <row r="173" spans="1:10" x14ac:dyDescent="0.3">
      <c r="A173" t="s">
        <v>345</v>
      </c>
    </row>
    <row r="174" spans="1:10" x14ac:dyDescent="0.3">
      <c r="A174" t="s">
        <v>346</v>
      </c>
    </row>
    <row r="175" spans="1:10" x14ac:dyDescent="0.3">
      <c r="A175" t="s">
        <v>347</v>
      </c>
    </row>
    <row r="176" spans="1:10" x14ac:dyDescent="0.3">
      <c r="A176" t="s">
        <v>348</v>
      </c>
    </row>
    <row r="178" spans="1:10" x14ac:dyDescent="0.3">
      <c r="A178" t="s">
        <v>64</v>
      </c>
      <c r="B178" t="s">
        <v>349</v>
      </c>
      <c r="C178" t="s">
        <v>350</v>
      </c>
      <c r="D178" t="s">
        <v>351</v>
      </c>
      <c r="E178" t="s">
        <v>352</v>
      </c>
      <c r="F178" t="s">
        <v>353</v>
      </c>
      <c r="G178" t="s">
        <v>354</v>
      </c>
      <c r="H178" t="s">
        <v>355</v>
      </c>
      <c r="I178" t="s">
        <v>356</v>
      </c>
      <c r="J178" t="s">
        <v>357</v>
      </c>
    </row>
    <row r="179" spans="1:10" x14ac:dyDescent="0.3">
      <c r="A179" t="s">
        <v>349</v>
      </c>
    </row>
    <row r="180" spans="1:10" x14ac:dyDescent="0.3">
      <c r="A180" t="s">
        <v>350</v>
      </c>
    </row>
    <row r="181" spans="1:10" x14ac:dyDescent="0.3">
      <c r="A181" t="s">
        <v>351</v>
      </c>
    </row>
    <row r="182" spans="1:10" x14ac:dyDescent="0.3">
      <c r="A182" t="s">
        <v>352</v>
      </c>
    </row>
    <row r="183" spans="1:10" x14ac:dyDescent="0.3">
      <c r="A183" t="s">
        <v>353</v>
      </c>
    </row>
    <row r="184" spans="1:10" x14ac:dyDescent="0.3">
      <c r="A184" t="s">
        <v>354</v>
      </c>
    </row>
    <row r="185" spans="1:10" x14ac:dyDescent="0.3">
      <c r="A185" t="s">
        <v>355</v>
      </c>
    </row>
    <row r="186" spans="1:10" x14ac:dyDescent="0.3">
      <c r="A186" t="s">
        <v>356</v>
      </c>
    </row>
    <row r="187" spans="1:10" x14ac:dyDescent="0.3">
      <c r="A187" t="s">
        <v>357</v>
      </c>
    </row>
    <row r="189" spans="1:10" x14ac:dyDescent="0.3">
      <c r="A189" t="s">
        <v>358</v>
      </c>
      <c r="C189" t="s">
        <v>359</v>
      </c>
    </row>
    <row r="191" spans="1:10" x14ac:dyDescent="0.3">
      <c r="A191" t="s">
        <v>359</v>
      </c>
    </row>
    <row r="200" spans="1:2" x14ac:dyDescent="0.3">
      <c r="A200" t="s">
        <v>243</v>
      </c>
      <c r="B200" t="s">
        <v>360</v>
      </c>
    </row>
    <row r="201" spans="1:2" x14ac:dyDescent="0.3">
      <c r="A201" t="s">
        <v>360</v>
      </c>
    </row>
    <row r="211" spans="1:10" x14ac:dyDescent="0.3">
      <c r="A211" t="s">
        <v>73</v>
      </c>
      <c r="B211" t="s">
        <v>361</v>
      </c>
      <c r="C211" t="s">
        <v>362</v>
      </c>
      <c r="D211" t="s">
        <v>363</v>
      </c>
      <c r="E211" t="s">
        <v>364</v>
      </c>
      <c r="F211" t="s">
        <v>362</v>
      </c>
      <c r="G211" t="s">
        <v>365</v>
      </c>
      <c r="H211" t="s">
        <v>366</v>
      </c>
      <c r="I211" t="s">
        <v>367</v>
      </c>
    </row>
    <row r="212" spans="1:10" x14ac:dyDescent="0.3">
      <c r="A212" t="s">
        <v>361</v>
      </c>
    </row>
    <row r="213" spans="1:10" x14ac:dyDescent="0.3">
      <c r="A213" t="s">
        <v>362</v>
      </c>
    </row>
    <row r="214" spans="1:10" x14ac:dyDescent="0.3">
      <c r="A214" t="s">
        <v>363</v>
      </c>
    </row>
    <row r="215" spans="1:10" x14ac:dyDescent="0.3">
      <c r="A215" t="s">
        <v>364</v>
      </c>
    </row>
    <row r="216" spans="1:10" x14ac:dyDescent="0.3">
      <c r="A216" t="s">
        <v>362</v>
      </c>
    </row>
    <row r="217" spans="1:10" x14ac:dyDescent="0.3">
      <c r="A217" t="s">
        <v>365</v>
      </c>
    </row>
    <row r="218" spans="1:10" x14ac:dyDescent="0.3">
      <c r="A218" t="s">
        <v>366</v>
      </c>
    </row>
    <row r="219" spans="1:10" x14ac:dyDescent="0.3">
      <c r="A219" t="s">
        <v>367</v>
      </c>
    </row>
    <row r="222" spans="1:10" x14ac:dyDescent="0.3">
      <c r="A222" t="s">
        <v>368</v>
      </c>
      <c r="B222" t="s">
        <v>369</v>
      </c>
      <c r="C222" t="s">
        <v>370</v>
      </c>
      <c r="E222" t="s">
        <v>371</v>
      </c>
      <c r="F222" t="s">
        <v>372</v>
      </c>
      <c r="H222" t="s">
        <v>373</v>
      </c>
      <c r="I222" t="s">
        <v>374</v>
      </c>
      <c r="J222" t="s">
        <v>375</v>
      </c>
    </row>
    <row r="223" spans="1:10" x14ac:dyDescent="0.3">
      <c r="A223" t="s">
        <v>369</v>
      </c>
    </row>
    <row r="224" spans="1:10" x14ac:dyDescent="0.3">
      <c r="A224" t="s">
        <v>370</v>
      </c>
    </row>
    <row r="226" spans="1:10" x14ac:dyDescent="0.3">
      <c r="A226" t="s">
        <v>371</v>
      </c>
    </row>
    <row r="227" spans="1:10" x14ac:dyDescent="0.3">
      <c r="A227" t="s">
        <v>372</v>
      </c>
    </row>
    <row r="229" spans="1:10" x14ac:dyDescent="0.3">
      <c r="A229" t="s">
        <v>373</v>
      </c>
    </row>
    <row r="230" spans="1:10" x14ac:dyDescent="0.3">
      <c r="A230" t="s">
        <v>374</v>
      </c>
    </row>
    <row r="231" spans="1:10" x14ac:dyDescent="0.3">
      <c r="A231" t="s">
        <v>375</v>
      </c>
    </row>
    <row r="233" spans="1:10" x14ac:dyDescent="0.3">
      <c r="A233" t="s">
        <v>376</v>
      </c>
      <c r="B233" t="s">
        <v>377</v>
      </c>
      <c r="F233" t="s">
        <v>378</v>
      </c>
      <c r="G233" t="s">
        <v>379</v>
      </c>
      <c r="J233" t="s">
        <v>380</v>
      </c>
    </row>
    <row r="234" spans="1:10" x14ac:dyDescent="0.3">
      <c r="A234" t="s">
        <v>377</v>
      </c>
    </row>
    <row r="238" spans="1:10" x14ac:dyDescent="0.3">
      <c r="A238" t="s">
        <v>378</v>
      </c>
    </row>
    <row r="239" spans="1:10" x14ac:dyDescent="0.3">
      <c r="A239" t="s">
        <v>379</v>
      </c>
    </row>
    <row r="242" spans="1:9" x14ac:dyDescent="0.3">
      <c r="A242" t="s">
        <v>380</v>
      </c>
    </row>
    <row r="244" spans="1:9" x14ac:dyDescent="0.3">
      <c r="A244" t="s">
        <v>76</v>
      </c>
      <c r="G244" t="s">
        <v>381</v>
      </c>
      <c r="H244" t="s">
        <v>382</v>
      </c>
      <c r="I244" t="s">
        <v>383</v>
      </c>
    </row>
    <row r="250" spans="1:9" x14ac:dyDescent="0.3">
      <c r="A250" t="s">
        <v>381</v>
      </c>
    </row>
    <row r="251" spans="1:9" x14ac:dyDescent="0.3">
      <c r="A251" t="s">
        <v>382</v>
      </c>
    </row>
    <row r="252" spans="1:9" x14ac:dyDescent="0.3">
      <c r="A252" t="s">
        <v>383</v>
      </c>
    </row>
    <row r="255" spans="1:9" x14ac:dyDescent="0.3">
      <c r="A255" t="s">
        <v>384</v>
      </c>
      <c r="B255" t="s">
        <v>385</v>
      </c>
      <c r="D255" t="s">
        <v>386</v>
      </c>
      <c r="I255" t="s">
        <v>387</v>
      </c>
    </row>
    <row r="256" spans="1:9" x14ac:dyDescent="0.3">
      <c r="A256" t="s">
        <v>385</v>
      </c>
    </row>
    <row r="258" spans="1:10" x14ac:dyDescent="0.3">
      <c r="A258" t="s">
        <v>386</v>
      </c>
    </row>
    <row r="263" spans="1:10" x14ac:dyDescent="0.3">
      <c r="A263" t="s">
        <v>387</v>
      </c>
    </row>
    <row r="266" spans="1:10" x14ac:dyDescent="0.3">
      <c r="A266" t="s">
        <v>81</v>
      </c>
      <c r="B266" t="s">
        <v>388</v>
      </c>
      <c r="C266" t="s">
        <v>389</v>
      </c>
      <c r="D266" t="s">
        <v>390</v>
      </c>
      <c r="E266" t="s">
        <v>391</v>
      </c>
      <c r="F266" t="s">
        <v>392</v>
      </c>
      <c r="G266" t="s">
        <v>393</v>
      </c>
      <c r="H266" t="s">
        <v>394</v>
      </c>
      <c r="I266" t="s">
        <v>395</v>
      </c>
      <c r="J266" t="s">
        <v>396</v>
      </c>
    </row>
    <row r="267" spans="1:10" x14ac:dyDescent="0.3">
      <c r="A267" t="s">
        <v>388</v>
      </c>
    </row>
    <row r="268" spans="1:10" x14ac:dyDescent="0.3">
      <c r="A268" t="s">
        <v>389</v>
      </c>
    </row>
    <row r="269" spans="1:10" x14ac:dyDescent="0.3">
      <c r="A269" t="s">
        <v>390</v>
      </c>
    </row>
    <row r="270" spans="1:10" x14ac:dyDescent="0.3">
      <c r="A270" t="s">
        <v>391</v>
      </c>
    </row>
    <row r="271" spans="1:10" x14ac:dyDescent="0.3">
      <c r="A271" t="s">
        <v>392</v>
      </c>
    </row>
    <row r="272" spans="1:10" x14ac:dyDescent="0.3">
      <c r="A272" t="s">
        <v>393</v>
      </c>
    </row>
    <row r="273" spans="1:9" x14ac:dyDescent="0.3">
      <c r="A273" t="s">
        <v>394</v>
      </c>
    </row>
    <row r="274" spans="1:9" x14ac:dyDescent="0.3">
      <c r="A274" t="s">
        <v>395</v>
      </c>
    </row>
    <row r="275" spans="1:9" x14ac:dyDescent="0.3">
      <c r="A275" t="s">
        <v>396</v>
      </c>
    </row>
    <row r="277" spans="1:9" x14ac:dyDescent="0.3">
      <c r="A277" t="s">
        <v>397</v>
      </c>
      <c r="B277" t="s">
        <v>398</v>
      </c>
      <c r="F277" t="s">
        <v>399</v>
      </c>
      <c r="G277" t="s">
        <v>400</v>
      </c>
      <c r="I277" t="s">
        <v>401</v>
      </c>
    </row>
    <row r="278" spans="1:9" x14ac:dyDescent="0.3">
      <c r="A278" t="s">
        <v>398</v>
      </c>
    </row>
    <row r="282" spans="1:9" x14ac:dyDescent="0.3">
      <c r="A282" t="s">
        <v>399</v>
      </c>
    </row>
    <row r="283" spans="1:9" x14ac:dyDescent="0.3">
      <c r="A283" t="s">
        <v>400</v>
      </c>
    </row>
    <row r="285" spans="1:9" x14ac:dyDescent="0.3">
      <c r="A285" t="s">
        <v>401</v>
      </c>
    </row>
    <row r="288" spans="1:9" x14ac:dyDescent="0.3">
      <c r="A288" t="s">
        <v>402</v>
      </c>
      <c r="F288" t="s">
        <v>403</v>
      </c>
    </row>
    <row r="293" spans="1:10" x14ac:dyDescent="0.3">
      <c r="A293" t="s">
        <v>403</v>
      </c>
    </row>
    <row r="299" spans="1:10" x14ac:dyDescent="0.3">
      <c r="A299" t="s">
        <v>86</v>
      </c>
      <c r="B299" t="s">
        <v>404</v>
      </c>
      <c r="F299" t="s">
        <v>405</v>
      </c>
      <c r="G299" t="s">
        <v>406</v>
      </c>
      <c r="I299" t="s">
        <v>407</v>
      </c>
      <c r="J299" t="s">
        <v>408</v>
      </c>
    </row>
    <row r="300" spans="1:10" x14ac:dyDescent="0.3">
      <c r="A300" t="s">
        <v>404</v>
      </c>
    </row>
    <row r="304" spans="1:10" x14ac:dyDescent="0.3">
      <c r="A304" t="s">
        <v>405</v>
      </c>
    </row>
    <row r="305" spans="1:10" x14ac:dyDescent="0.3">
      <c r="A305" t="s">
        <v>406</v>
      </c>
    </row>
    <row r="307" spans="1:10" x14ac:dyDescent="0.3">
      <c r="A307" t="s">
        <v>407</v>
      </c>
    </row>
    <row r="308" spans="1:10" x14ac:dyDescent="0.3">
      <c r="A308" t="s">
        <v>408</v>
      </c>
    </row>
    <row r="310" spans="1:10" x14ac:dyDescent="0.3">
      <c r="A310" t="s">
        <v>84</v>
      </c>
      <c r="B310" t="s">
        <v>409</v>
      </c>
      <c r="C310" t="s">
        <v>410</v>
      </c>
      <c r="E310" t="s">
        <v>411</v>
      </c>
      <c r="F310" t="s">
        <v>412</v>
      </c>
      <c r="J310" t="s">
        <v>413</v>
      </c>
    </row>
    <row r="311" spans="1:10" x14ac:dyDescent="0.3">
      <c r="A311" t="s">
        <v>409</v>
      </c>
    </row>
    <row r="312" spans="1:10" x14ac:dyDescent="0.3">
      <c r="A312" t="s">
        <v>410</v>
      </c>
    </row>
    <row r="314" spans="1:10" x14ac:dyDescent="0.3">
      <c r="A314" t="s">
        <v>411</v>
      </c>
    </row>
    <row r="315" spans="1:10" x14ac:dyDescent="0.3">
      <c r="A315" t="s">
        <v>412</v>
      </c>
    </row>
    <row r="319" spans="1:10" x14ac:dyDescent="0.3">
      <c r="A319" t="s">
        <v>413</v>
      </c>
    </row>
    <row r="321" spans="1:10" x14ac:dyDescent="0.3">
      <c r="A321" t="s">
        <v>87</v>
      </c>
      <c r="B321" t="s">
        <v>414</v>
      </c>
      <c r="C321" t="s">
        <v>415</v>
      </c>
      <c r="F321" t="s">
        <v>416</v>
      </c>
      <c r="I321" t="s">
        <v>417</v>
      </c>
    </row>
    <row r="322" spans="1:10" x14ac:dyDescent="0.3">
      <c r="A322" t="s">
        <v>414</v>
      </c>
    </row>
    <row r="323" spans="1:10" x14ac:dyDescent="0.3">
      <c r="A323" t="s">
        <v>415</v>
      </c>
    </row>
    <row r="326" spans="1:10" x14ac:dyDescent="0.3">
      <c r="A326" t="s">
        <v>416</v>
      </c>
    </row>
    <row r="329" spans="1:10" x14ac:dyDescent="0.3">
      <c r="A329" t="s">
        <v>417</v>
      </c>
    </row>
    <row r="332" spans="1:10" x14ac:dyDescent="0.3">
      <c r="A332" t="s">
        <v>95</v>
      </c>
      <c r="B332" t="s">
        <v>295</v>
      </c>
      <c r="D332" t="s">
        <v>418</v>
      </c>
      <c r="E332" t="s">
        <v>419</v>
      </c>
      <c r="F332" t="s">
        <v>420</v>
      </c>
      <c r="G332" t="s">
        <v>421</v>
      </c>
      <c r="H332" t="s">
        <v>422</v>
      </c>
      <c r="I332" t="s">
        <v>423</v>
      </c>
      <c r="J332" t="s">
        <v>424</v>
      </c>
    </row>
    <row r="333" spans="1:10" x14ac:dyDescent="0.3">
      <c r="A333" t="s">
        <v>295</v>
      </c>
    </row>
    <row r="335" spans="1:10" x14ac:dyDescent="0.3">
      <c r="A335" t="s">
        <v>418</v>
      </c>
    </row>
    <row r="336" spans="1:10" x14ac:dyDescent="0.3">
      <c r="A336" t="s">
        <v>419</v>
      </c>
    </row>
    <row r="337" spans="1:6" x14ac:dyDescent="0.3">
      <c r="A337" t="s">
        <v>420</v>
      </c>
    </row>
    <row r="338" spans="1:6" x14ac:dyDescent="0.3">
      <c r="A338" t="s">
        <v>421</v>
      </c>
    </row>
    <row r="339" spans="1:6" x14ac:dyDescent="0.3">
      <c r="A339" t="s">
        <v>422</v>
      </c>
    </row>
    <row r="340" spans="1:6" x14ac:dyDescent="0.3">
      <c r="A340" t="s">
        <v>423</v>
      </c>
    </row>
    <row r="341" spans="1:6" x14ac:dyDescent="0.3">
      <c r="A341" t="s">
        <v>424</v>
      </c>
    </row>
    <row r="343" spans="1:6" x14ac:dyDescent="0.3">
      <c r="A343" t="s">
        <v>97</v>
      </c>
      <c r="F343" t="s">
        <v>425</v>
      </c>
    </row>
    <row r="348" spans="1:6" x14ac:dyDescent="0.3">
      <c r="A348" t="s">
        <v>425</v>
      </c>
    </row>
    <row r="354" spans="1:10" x14ac:dyDescent="0.3">
      <c r="A354" t="s">
        <v>94</v>
      </c>
      <c r="B354" t="s">
        <v>426</v>
      </c>
      <c r="C354" t="s">
        <v>427</v>
      </c>
      <c r="D354" t="s">
        <v>428</v>
      </c>
      <c r="E354" t="s">
        <v>429</v>
      </c>
      <c r="G354" t="s">
        <v>430</v>
      </c>
      <c r="H354" t="s">
        <v>431</v>
      </c>
      <c r="I354" t="s">
        <v>432</v>
      </c>
    </row>
    <row r="355" spans="1:10" x14ac:dyDescent="0.3">
      <c r="A355" t="s">
        <v>426</v>
      </c>
    </row>
    <row r="356" spans="1:10" x14ac:dyDescent="0.3">
      <c r="A356" t="s">
        <v>427</v>
      </c>
    </row>
    <row r="357" spans="1:10" x14ac:dyDescent="0.3">
      <c r="A357" t="s">
        <v>428</v>
      </c>
    </row>
    <row r="358" spans="1:10" x14ac:dyDescent="0.3">
      <c r="A358" t="s">
        <v>429</v>
      </c>
    </row>
    <row r="360" spans="1:10" x14ac:dyDescent="0.3">
      <c r="A360" t="s">
        <v>430</v>
      </c>
    </row>
    <row r="361" spans="1:10" x14ac:dyDescent="0.3">
      <c r="A361" t="s">
        <v>431</v>
      </c>
    </row>
    <row r="362" spans="1:10" x14ac:dyDescent="0.3">
      <c r="A362" t="s">
        <v>432</v>
      </c>
    </row>
    <row r="364" spans="1:10" x14ac:dyDescent="0.3">
      <c r="A364" t="s">
        <v>89</v>
      </c>
      <c r="B364" t="s">
        <v>433</v>
      </c>
      <c r="D364" t="s">
        <v>434</v>
      </c>
      <c r="F364" t="s">
        <v>435</v>
      </c>
      <c r="H364" t="s">
        <v>436</v>
      </c>
      <c r="I364" t="s">
        <v>437</v>
      </c>
      <c r="J364" t="s">
        <v>438</v>
      </c>
    </row>
    <row r="365" spans="1:10" x14ac:dyDescent="0.3">
      <c r="A365" t="s">
        <v>433</v>
      </c>
    </row>
    <row r="367" spans="1:10" x14ac:dyDescent="0.3">
      <c r="A367" t="s">
        <v>434</v>
      </c>
    </row>
    <row r="369" spans="1:8" x14ac:dyDescent="0.3">
      <c r="A369" t="s">
        <v>435</v>
      </c>
    </row>
    <row r="371" spans="1:8" x14ac:dyDescent="0.3">
      <c r="A371" t="s">
        <v>436</v>
      </c>
    </row>
    <row r="372" spans="1:8" x14ac:dyDescent="0.3">
      <c r="A372" t="s">
        <v>437</v>
      </c>
    </row>
    <row r="373" spans="1:8" x14ac:dyDescent="0.3">
      <c r="A373" t="s">
        <v>438</v>
      </c>
    </row>
    <row r="375" spans="1:8" x14ac:dyDescent="0.3">
      <c r="A375" t="s">
        <v>439</v>
      </c>
      <c r="H375" t="s">
        <v>440</v>
      </c>
    </row>
    <row r="382" spans="1:8" x14ac:dyDescent="0.3">
      <c r="A382" t="s">
        <v>440</v>
      </c>
    </row>
    <row r="386" spans="1:9" x14ac:dyDescent="0.3">
      <c r="A386" t="s">
        <v>127</v>
      </c>
      <c r="B386" t="s">
        <v>441</v>
      </c>
      <c r="H386" t="s">
        <v>442</v>
      </c>
      <c r="I386" t="s">
        <v>443</v>
      </c>
    </row>
    <row r="387" spans="1:9" x14ac:dyDescent="0.3">
      <c r="A387" t="s">
        <v>441</v>
      </c>
    </row>
    <row r="393" spans="1:9" x14ac:dyDescent="0.3">
      <c r="A393" t="s">
        <v>442</v>
      </c>
    </row>
    <row r="394" spans="1:9" x14ac:dyDescent="0.3">
      <c r="A394" t="s">
        <v>443</v>
      </c>
    </row>
    <row r="397" spans="1:9" x14ac:dyDescent="0.3">
      <c r="A397" t="s">
        <v>444</v>
      </c>
      <c r="B397" t="s">
        <v>445</v>
      </c>
      <c r="F397" t="s">
        <v>446</v>
      </c>
      <c r="H397" t="s">
        <v>447</v>
      </c>
    </row>
    <row r="398" spans="1:9" x14ac:dyDescent="0.3">
      <c r="A398" t="s">
        <v>445</v>
      </c>
    </row>
    <row r="402" spans="1:10" x14ac:dyDescent="0.3">
      <c r="A402" t="s">
        <v>446</v>
      </c>
    </row>
    <row r="404" spans="1:10" x14ac:dyDescent="0.3">
      <c r="A404" t="s">
        <v>447</v>
      </c>
    </row>
    <row r="408" spans="1:10" x14ac:dyDescent="0.3">
      <c r="A408" t="s">
        <v>448</v>
      </c>
      <c r="B408" t="s">
        <v>449</v>
      </c>
      <c r="C408" t="s">
        <v>450</v>
      </c>
      <c r="D408" t="s">
        <v>451</v>
      </c>
      <c r="F408" t="s">
        <v>452</v>
      </c>
      <c r="G408" t="s">
        <v>453</v>
      </c>
      <c r="H408" t="s">
        <v>454</v>
      </c>
      <c r="I408" t="s">
        <v>455</v>
      </c>
      <c r="J408" t="s">
        <v>456</v>
      </c>
    </row>
    <row r="409" spans="1:10" x14ac:dyDescent="0.3">
      <c r="A409" t="s">
        <v>449</v>
      </c>
    </row>
    <row r="410" spans="1:10" x14ac:dyDescent="0.3">
      <c r="A410" t="s">
        <v>450</v>
      </c>
    </row>
    <row r="411" spans="1:10" x14ac:dyDescent="0.3">
      <c r="A411" t="s">
        <v>451</v>
      </c>
    </row>
    <row r="413" spans="1:10" x14ac:dyDescent="0.3">
      <c r="A413" t="s">
        <v>452</v>
      </c>
    </row>
    <row r="414" spans="1:10" x14ac:dyDescent="0.3">
      <c r="A414" t="s">
        <v>453</v>
      </c>
    </row>
    <row r="415" spans="1:10" x14ac:dyDescent="0.3">
      <c r="A415" t="s">
        <v>454</v>
      </c>
    </row>
    <row r="416" spans="1:10" x14ac:dyDescent="0.3">
      <c r="A416" t="s">
        <v>455</v>
      </c>
    </row>
    <row r="417" spans="1:9" x14ac:dyDescent="0.3">
      <c r="A417" t="s">
        <v>456</v>
      </c>
    </row>
    <row r="419" spans="1:9" x14ac:dyDescent="0.3">
      <c r="A419" t="s">
        <v>247</v>
      </c>
      <c r="I419" t="s">
        <v>457</v>
      </c>
    </row>
    <row r="427" spans="1:9" x14ac:dyDescent="0.3">
      <c r="A427" t="s">
        <v>457</v>
      </c>
    </row>
    <row r="430" spans="1:9" x14ac:dyDescent="0.3">
      <c r="A430" t="s">
        <v>120</v>
      </c>
      <c r="F430" t="s">
        <v>458</v>
      </c>
      <c r="G430" t="s">
        <v>459</v>
      </c>
    </row>
    <row r="435" spans="1:10" x14ac:dyDescent="0.3">
      <c r="A435" t="s">
        <v>458</v>
      </c>
    </row>
    <row r="436" spans="1:10" x14ac:dyDescent="0.3">
      <c r="A436" t="s">
        <v>459</v>
      </c>
    </row>
    <row r="441" spans="1:10" x14ac:dyDescent="0.3">
      <c r="A441" t="s">
        <v>109</v>
      </c>
      <c r="B441" t="s">
        <v>460</v>
      </c>
      <c r="C441" t="s">
        <v>461</v>
      </c>
      <c r="D441" t="s">
        <v>462</v>
      </c>
      <c r="F441" t="s">
        <v>463</v>
      </c>
      <c r="G441" t="s">
        <v>464</v>
      </c>
      <c r="H441" t="s">
        <v>465</v>
      </c>
      <c r="I441" t="s">
        <v>466</v>
      </c>
      <c r="J441" t="s">
        <v>467</v>
      </c>
    </row>
    <row r="442" spans="1:10" x14ac:dyDescent="0.3">
      <c r="A442" t="s">
        <v>460</v>
      </c>
    </row>
    <row r="443" spans="1:10" x14ac:dyDescent="0.3">
      <c r="A443" t="s">
        <v>461</v>
      </c>
    </row>
    <row r="444" spans="1:10" x14ac:dyDescent="0.3">
      <c r="A444" t="s">
        <v>462</v>
      </c>
    </row>
    <row r="446" spans="1:10" x14ac:dyDescent="0.3">
      <c r="A446" t="s">
        <v>463</v>
      </c>
    </row>
    <row r="447" spans="1:10" x14ac:dyDescent="0.3">
      <c r="A447" t="s">
        <v>464</v>
      </c>
    </row>
    <row r="448" spans="1:10" x14ac:dyDescent="0.3">
      <c r="A448" t="s">
        <v>465</v>
      </c>
    </row>
    <row r="449" spans="1:9" x14ac:dyDescent="0.3">
      <c r="A449" t="s">
        <v>466</v>
      </c>
    </row>
    <row r="450" spans="1:9" x14ac:dyDescent="0.3">
      <c r="A450" t="s">
        <v>467</v>
      </c>
    </row>
    <row r="452" spans="1:9" x14ac:dyDescent="0.3">
      <c r="A452" t="s">
        <v>468</v>
      </c>
      <c r="I452" t="s">
        <v>469</v>
      </c>
    </row>
    <row r="460" spans="1:9" x14ac:dyDescent="0.3">
      <c r="A460" t="s">
        <v>469</v>
      </c>
    </row>
    <row r="463" spans="1:9" x14ac:dyDescent="0.3">
      <c r="A463" t="s">
        <v>470</v>
      </c>
      <c r="I463" t="s">
        <v>471</v>
      </c>
    </row>
    <row r="471" spans="1:3" x14ac:dyDescent="0.3">
      <c r="A471" t="s">
        <v>471</v>
      </c>
    </row>
    <row r="474" spans="1:3" x14ac:dyDescent="0.3">
      <c r="A474" t="s">
        <v>125</v>
      </c>
      <c r="C474" t="s">
        <v>472</v>
      </c>
    </row>
    <row r="476" spans="1:3" x14ac:dyDescent="0.3">
      <c r="A476" t="s">
        <v>472</v>
      </c>
    </row>
    <row r="485" spans="1:9" x14ac:dyDescent="0.3">
      <c r="A485" t="s">
        <v>473</v>
      </c>
      <c r="B485" t="s">
        <v>474</v>
      </c>
      <c r="C485" t="s">
        <v>475</v>
      </c>
      <c r="D485" t="s">
        <v>476</v>
      </c>
      <c r="E485" t="s">
        <v>477</v>
      </c>
      <c r="F485" t="s">
        <v>478</v>
      </c>
      <c r="I485" t="s">
        <v>479</v>
      </c>
    </row>
    <row r="486" spans="1:9" x14ac:dyDescent="0.3">
      <c r="A486" t="s">
        <v>474</v>
      </c>
    </row>
    <row r="487" spans="1:9" x14ac:dyDescent="0.3">
      <c r="A487" t="s">
        <v>475</v>
      </c>
    </row>
    <row r="488" spans="1:9" x14ac:dyDescent="0.3">
      <c r="A488" t="s">
        <v>476</v>
      </c>
    </row>
    <row r="489" spans="1:9" x14ac:dyDescent="0.3">
      <c r="A489" t="s">
        <v>477</v>
      </c>
    </row>
    <row r="490" spans="1:9" x14ac:dyDescent="0.3">
      <c r="A490" t="s">
        <v>478</v>
      </c>
    </row>
    <row r="493" spans="1:9" x14ac:dyDescent="0.3">
      <c r="A493" t="s">
        <v>479</v>
      </c>
    </row>
    <row r="496" spans="1:9" x14ac:dyDescent="0.3">
      <c r="A496" t="s">
        <v>122</v>
      </c>
      <c r="F496" t="s">
        <v>480</v>
      </c>
    </row>
    <row r="501" spans="1:10" x14ac:dyDescent="0.3">
      <c r="A501" t="s">
        <v>480</v>
      </c>
    </row>
    <row r="507" spans="1:10" x14ac:dyDescent="0.3">
      <c r="A507" t="s">
        <v>116</v>
      </c>
      <c r="B507" t="s">
        <v>481</v>
      </c>
      <c r="C507" t="s">
        <v>482</v>
      </c>
      <c r="I507" t="s">
        <v>483</v>
      </c>
      <c r="J507" t="s">
        <v>484</v>
      </c>
    </row>
    <row r="508" spans="1:10" x14ac:dyDescent="0.3">
      <c r="A508" t="s">
        <v>481</v>
      </c>
    </row>
    <row r="509" spans="1:10" x14ac:dyDescent="0.3">
      <c r="A509" t="s">
        <v>482</v>
      </c>
    </row>
    <row r="515" spans="1:10" x14ac:dyDescent="0.3">
      <c r="A515" t="s">
        <v>483</v>
      </c>
    </row>
    <row r="516" spans="1:10" x14ac:dyDescent="0.3">
      <c r="A516" t="s">
        <v>484</v>
      </c>
    </row>
    <row r="518" spans="1:10" x14ac:dyDescent="0.3">
      <c r="A518" t="s">
        <v>103</v>
      </c>
      <c r="B518" t="s">
        <v>485</v>
      </c>
      <c r="F518" t="s">
        <v>486</v>
      </c>
      <c r="I518" t="s">
        <v>487</v>
      </c>
      <c r="J518" t="s">
        <v>488</v>
      </c>
    </row>
    <row r="519" spans="1:10" x14ac:dyDescent="0.3">
      <c r="A519" t="s">
        <v>485</v>
      </c>
    </row>
    <row r="523" spans="1:10" x14ac:dyDescent="0.3">
      <c r="A523" t="s">
        <v>486</v>
      </c>
    </row>
    <row r="526" spans="1:10" x14ac:dyDescent="0.3">
      <c r="A526" t="s">
        <v>487</v>
      </c>
    </row>
    <row r="527" spans="1:10" x14ac:dyDescent="0.3">
      <c r="A527" t="s">
        <v>488</v>
      </c>
    </row>
    <row r="529" spans="1:10" x14ac:dyDescent="0.3">
      <c r="A529" t="s">
        <v>129</v>
      </c>
      <c r="B529" t="s">
        <v>489</v>
      </c>
    </row>
    <row r="530" spans="1:10" x14ac:dyDescent="0.3">
      <c r="A530" t="s">
        <v>489</v>
      </c>
    </row>
    <row r="540" spans="1:10" x14ac:dyDescent="0.3">
      <c r="A540" t="s">
        <v>108</v>
      </c>
      <c r="B540" t="s">
        <v>490</v>
      </c>
      <c r="D540" t="s">
        <v>491</v>
      </c>
      <c r="E540" t="s">
        <v>492</v>
      </c>
      <c r="F540" t="s">
        <v>493</v>
      </c>
      <c r="G540" t="s">
        <v>494</v>
      </c>
      <c r="I540" t="s">
        <v>495</v>
      </c>
      <c r="J540" t="s">
        <v>496</v>
      </c>
    </row>
    <row r="541" spans="1:10" x14ac:dyDescent="0.3">
      <c r="A541" t="s">
        <v>490</v>
      </c>
    </row>
    <row r="543" spans="1:10" x14ac:dyDescent="0.3">
      <c r="A543" t="s">
        <v>491</v>
      </c>
    </row>
    <row r="544" spans="1:10" x14ac:dyDescent="0.3">
      <c r="A544" t="s">
        <v>492</v>
      </c>
    </row>
    <row r="545" spans="1:9" x14ac:dyDescent="0.3">
      <c r="A545" t="s">
        <v>493</v>
      </c>
    </row>
    <row r="546" spans="1:9" x14ac:dyDescent="0.3">
      <c r="A546" t="s">
        <v>494</v>
      </c>
    </row>
    <row r="548" spans="1:9" x14ac:dyDescent="0.3">
      <c r="A548" t="s">
        <v>495</v>
      </c>
    </row>
    <row r="549" spans="1:9" x14ac:dyDescent="0.3">
      <c r="A549" t="s">
        <v>496</v>
      </c>
    </row>
    <row r="551" spans="1:9" x14ac:dyDescent="0.3">
      <c r="A551" t="s">
        <v>118</v>
      </c>
      <c r="I551" t="s">
        <v>497</v>
      </c>
    </row>
    <row r="559" spans="1:9" x14ac:dyDescent="0.3">
      <c r="A559" t="s">
        <v>497</v>
      </c>
    </row>
    <row r="562" spans="1:10" x14ac:dyDescent="0.3">
      <c r="A562" t="s">
        <v>38</v>
      </c>
      <c r="B562" t="s">
        <v>498</v>
      </c>
      <c r="C562" t="s">
        <v>499</v>
      </c>
    </row>
    <row r="563" spans="1:10" x14ac:dyDescent="0.3">
      <c r="A563" t="s">
        <v>498</v>
      </c>
    </row>
    <row r="564" spans="1:10" x14ac:dyDescent="0.3">
      <c r="A564" t="s">
        <v>499</v>
      </c>
    </row>
    <row r="573" spans="1:10" x14ac:dyDescent="0.3">
      <c r="A573" t="s">
        <v>143</v>
      </c>
      <c r="B573" t="s">
        <v>500</v>
      </c>
      <c r="D573" t="s">
        <v>501</v>
      </c>
      <c r="F573" t="s">
        <v>502</v>
      </c>
      <c r="G573" t="s">
        <v>503</v>
      </c>
      <c r="H573" t="s">
        <v>320</v>
      </c>
      <c r="J573" t="s">
        <v>504</v>
      </c>
    </row>
    <row r="574" spans="1:10" x14ac:dyDescent="0.3">
      <c r="A574" t="s">
        <v>500</v>
      </c>
    </row>
    <row r="576" spans="1:10" x14ac:dyDescent="0.3">
      <c r="A576" t="s">
        <v>501</v>
      </c>
    </row>
    <row r="578" spans="1:9" x14ac:dyDescent="0.3">
      <c r="A578" t="s">
        <v>502</v>
      </c>
    </row>
    <row r="579" spans="1:9" x14ac:dyDescent="0.3">
      <c r="A579" t="s">
        <v>503</v>
      </c>
    </row>
    <row r="580" spans="1:9" x14ac:dyDescent="0.3">
      <c r="A580" t="s">
        <v>320</v>
      </c>
    </row>
    <row r="582" spans="1:9" x14ac:dyDescent="0.3">
      <c r="A582" t="s">
        <v>504</v>
      </c>
    </row>
    <row r="584" spans="1:9" x14ac:dyDescent="0.3">
      <c r="A584" t="s">
        <v>146</v>
      </c>
      <c r="I584" t="s">
        <v>505</v>
      </c>
    </row>
    <row r="592" spans="1:9" x14ac:dyDescent="0.3">
      <c r="A592" t="s">
        <v>505</v>
      </c>
    </row>
    <row r="595" spans="1:9" x14ac:dyDescent="0.3">
      <c r="A595" t="s">
        <v>148</v>
      </c>
      <c r="F595" t="s">
        <v>506</v>
      </c>
      <c r="I595" t="s">
        <v>507</v>
      </c>
    </row>
    <row r="600" spans="1:9" x14ac:dyDescent="0.3">
      <c r="A600" t="s">
        <v>506</v>
      </c>
    </row>
    <row r="603" spans="1:9" x14ac:dyDescent="0.3">
      <c r="A603" t="s">
        <v>507</v>
      </c>
    </row>
    <row r="606" spans="1:9" x14ac:dyDescent="0.3">
      <c r="A606" t="s">
        <v>137</v>
      </c>
      <c r="B606" t="s">
        <v>508</v>
      </c>
      <c r="D606" t="s">
        <v>509</v>
      </c>
      <c r="F606" t="s">
        <v>510</v>
      </c>
      <c r="H606" t="s">
        <v>511</v>
      </c>
    </row>
    <row r="607" spans="1:9" x14ac:dyDescent="0.3">
      <c r="A607" t="s">
        <v>508</v>
      </c>
    </row>
    <row r="609" spans="1:8" x14ac:dyDescent="0.3">
      <c r="A609" t="s">
        <v>509</v>
      </c>
    </row>
    <row r="611" spans="1:8" x14ac:dyDescent="0.3">
      <c r="A611" t="s">
        <v>510</v>
      </c>
    </row>
    <row r="613" spans="1:8" x14ac:dyDescent="0.3">
      <c r="A613" t="s">
        <v>511</v>
      </c>
    </row>
    <row r="617" spans="1:8" x14ac:dyDescent="0.3">
      <c r="A617" t="s">
        <v>135</v>
      </c>
      <c r="C617" t="s">
        <v>512</v>
      </c>
      <c r="H617" t="s">
        <v>513</v>
      </c>
    </row>
    <row r="619" spans="1:8" x14ac:dyDescent="0.3">
      <c r="A619" t="s">
        <v>512</v>
      </c>
    </row>
    <row r="624" spans="1:8" x14ac:dyDescent="0.3">
      <c r="A624" t="s">
        <v>513</v>
      </c>
    </row>
    <row r="628" spans="1:9" x14ac:dyDescent="0.3">
      <c r="A628" t="s">
        <v>514</v>
      </c>
      <c r="I628" t="s">
        <v>515</v>
      </c>
    </row>
    <row r="636" spans="1:9" x14ac:dyDescent="0.3">
      <c r="A636" t="s">
        <v>515</v>
      </c>
    </row>
    <row r="639" spans="1:9" x14ac:dyDescent="0.3">
      <c r="A639" t="s">
        <v>516</v>
      </c>
      <c r="I639" t="s">
        <v>517</v>
      </c>
    </row>
    <row r="647" spans="1:9" x14ac:dyDescent="0.3">
      <c r="A647" t="s">
        <v>517</v>
      </c>
    </row>
    <row r="650" spans="1:9" x14ac:dyDescent="0.3">
      <c r="A650" t="s">
        <v>152</v>
      </c>
      <c r="I650" t="s">
        <v>518</v>
      </c>
    </row>
    <row r="658" spans="1:9" x14ac:dyDescent="0.3">
      <c r="A658" t="s">
        <v>518</v>
      </c>
    </row>
    <row r="661" spans="1:9" x14ac:dyDescent="0.3">
      <c r="A661" t="s">
        <v>154</v>
      </c>
      <c r="I661" t="s">
        <v>519</v>
      </c>
    </row>
    <row r="669" spans="1:9" x14ac:dyDescent="0.3">
      <c r="A669" t="s">
        <v>519</v>
      </c>
    </row>
    <row r="672" spans="1:9" x14ac:dyDescent="0.3">
      <c r="A672" t="s">
        <v>145</v>
      </c>
      <c r="C672" t="s">
        <v>520</v>
      </c>
    </row>
    <row r="674" spans="1:8" x14ac:dyDescent="0.3">
      <c r="A674" t="s">
        <v>520</v>
      </c>
    </row>
    <row r="683" spans="1:8" x14ac:dyDescent="0.3">
      <c r="A683" t="s">
        <v>138</v>
      </c>
      <c r="B683" t="s">
        <v>521</v>
      </c>
      <c r="H683" t="s">
        <v>522</v>
      </c>
    </row>
    <row r="684" spans="1:8" x14ac:dyDescent="0.3">
      <c r="A684" t="s">
        <v>521</v>
      </c>
    </row>
    <row r="690" spans="1:9" x14ac:dyDescent="0.3">
      <c r="A690" t="s">
        <v>522</v>
      </c>
    </row>
    <row r="694" spans="1:9" x14ac:dyDescent="0.3">
      <c r="A694" t="s">
        <v>171</v>
      </c>
      <c r="D694" t="s">
        <v>523</v>
      </c>
      <c r="I694" t="s">
        <v>524</v>
      </c>
    </row>
    <row r="697" spans="1:9" x14ac:dyDescent="0.3">
      <c r="A697" t="s">
        <v>523</v>
      </c>
    </row>
    <row r="702" spans="1:9" x14ac:dyDescent="0.3">
      <c r="A702" t="s">
        <v>524</v>
      </c>
    </row>
    <row r="705" spans="1:9" x14ac:dyDescent="0.3">
      <c r="A705" t="s">
        <v>173</v>
      </c>
      <c r="I705" t="s">
        <v>525</v>
      </c>
    </row>
    <row r="713" spans="1:9" x14ac:dyDescent="0.3">
      <c r="A713" t="s">
        <v>525</v>
      </c>
    </row>
    <row r="716" spans="1:9" x14ac:dyDescent="0.3">
      <c r="A716" t="s">
        <v>175</v>
      </c>
      <c r="I716" t="s">
        <v>526</v>
      </c>
    </row>
    <row r="724" spans="1:2" x14ac:dyDescent="0.3">
      <c r="A724" t="s">
        <v>526</v>
      </c>
    </row>
    <row r="727" spans="1:2" x14ac:dyDescent="0.3">
      <c r="A727" t="s">
        <v>527</v>
      </c>
      <c r="B727" t="s">
        <v>528</v>
      </c>
    </row>
    <row r="728" spans="1:2" x14ac:dyDescent="0.3">
      <c r="A728" t="s">
        <v>528</v>
      </c>
    </row>
    <row r="738" spans="1:9" x14ac:dyDescent="0.3">
      <c r="A738" t="s">
        <v>196</v>
      </c>
      <c r="B738" t="s">
        <v>529</v>
      </c>
      <c r="F738" t="s">
        <v>530</v>
      </c>
    </row>
    <row r="739" spans="1:9" x14ac:dyDescent="0.3">
      <c r="A739" t="s">
        <v>529</v>
      </c>
    </row>
    <row r="743" spans="1:9" x14ac:dyDescent="0.3">
      <c r="A743" t="s">
        <v>530</v>
      </c>
    </row>
    <row r="749" spans="1:9" x14ac:dyDescent="0.3">
      <c r="A749" t="s">
        <v>228</v>
      </c>
      <c r="I749" t="s">
        <v>531</v>
      </c>
    </row>
    <row r="757" spans="1:9" x14ac:dyDescent="0.3">
      <c r="A757" t="s">
        <v>531</v>
      </c>
    </row>
    <row r="760" spans="1:9" x14ac:dyDescent="0.3">
      <c r="A760" t="s">
        <v>230</v>
      </c>
      <c r="I760" t="s">
        <v>532</v>
      </c>
    </row>
    <row r="768" spans="1:9" x14ac:dyDescent="0.3">
      <c r="A768" t="s">
        <v>532</v>
      </c>
    </row>
    <row r="771" spans="1:9" x14ac:dyDescent="0.3">
      <c r="A771" t="s">
        <v>229</v>
      </c>
      <c r="I771" t="s">
        <v>533</v>
      </c>
    </row>
    <row r="779" spans="1:9" x14ac:dyDescent="0.3">
      <c r="A779" t="s">
        <v>533</v>
      </c>
    </row>
  </sheetData>
  <pageMargins left="0.7" right="0.7" top="0.75" bottom="0.75" header="0.3" footer="0.3"/>
  <pageSetup paperSize="9"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zoomScale="70" zoomScaleNormal="70" workbookViewId="0">
      <selection activeCell="A44" sqref="A1:XFD1048576"/>
    </sheetView>
  </sheetViews>
  <sheetFormatPr defaultColWidth="10.88671875" defaultRowHeight="14.4" x14ac:dyDescent="0.3"/>
  <sheetData>
    <row r="1" spans="1:14" x14ac:dyDescent="0.3">
      <c r="F1" t="s">
        <v>268</v>
      </c>
      <c r="G1" t="s">
        <v>269</v>
      </c>
      <c r="H1" t="s">
        <v>270</v>
      </c>
      <c r="I1" t="s">
        <v>271</v>
      </c>
      <c r="J1" t="s">
        <v>272</v>
      </c>
      <c r="K1" t="s">
        <v>273</v>
      </c>
      <c r="L1" t="s">
        <v>274</v>
      </c>
      <c r="M1" t="s">
        <v>275</v>
      </c>
      <c r="N1" t="s">
        <v>276</v>
      </c>
    </row>
    <row r="2" spans="1:14" x14ac:dyDescent="0.3">
      <c r="A2" s="48" t="s">
        <v>86</v>
      </c>
      <c r="B2" s="49">
        <v>148.99071950390319</v>
      </c>
      <c r="C2" s="48" t="s">
        <v>534</v>
      </c>
      <c r="D2" s="49">
        <v>121.7</v>
      </c>
      <c r="E2" t="s">
        <v>229</v>
      </c>
      <c r="M2" t="s">
        <v>533</v>
      </c>
    </row>
    <row r="3" spans="1:14" x14ac:dyDescent="0.3">
      <c r="A3" s="48" t="s">
        <v>534</v>
      </c>
      <c r="B3" s="49">
        <v>122.95125565153097</v>
      </c>
      <c r="C3" s="48" t="s">
        <v>86</v>
      </c>
      <c r="D3" s="49">
        <v>143</v>
      </c>
      <c r="E3" t="s">
        <v>86</v>
      </c>
      <c r="F3" t="s">
        <v>404</v>
      </c>
      <c r="J3" t="s">
        <v>405</v>
      </c>
      <c r="K3" t="s">
        <v>406</v>
      </c>
      <c r="M3" t="s">
        <v>407</v>
      </c>
      <c r="N3" t="s">
        <v>408</v>
      </c>
    </row>
    <row r="4" spans="1:14" x14ac:dyDescent="0.3">
      <c r="A4" s="48" t="s">
        <v>535</v>
      </c>
      <c r="B4" s="49" t="s">
        <v>536</v>
      </c>
      <c r="C4" s="48" t="s">
        <v>66</v>
      </c>
      <c r="D4" s="49">
        <v>114.74753312155639</v>
      </c>
      <c r="E4" t="s">
        <v>368</v>
      </c>
      <c r="F4" t="s">
        <v>369</v>
      </c>
      <c r="G4" t="s">
        <v>370</v>
      </c>
      <c r="I4" t="s">
        <v>371</v>
      </c>
      <c r="J4" t="s">
        <v>372</v>
      </c>
      <c r="L4" t="s">
        <v>373</v>
      </c>
      <c r="M4" t="s">
        <v>374</v>
      </c>
      <c r="N4" t="s">
        <v>375</v>
      </c>
    </row>
    <row r="5" spans="1:14" x14ac:dyDescent="0.3">
      <c r="A5" s="48" t="s">
        <v>537</v>
      </c>
      <c r="B5" s="49">
        <v>158.84271745721622</v>
      </c>
      <c r="E5" t="s">
        <v>154</v>
      </c>
      <c r="M5" t="s">
        <v>519</v>
      </c>
    </row>
    <row r="6" spans="1:14" x14ac:dyDescent="0.3">
      <c r="A6" s="48" t="s">
        <v>66</v>
      </c>
      <c r="B6" s="49">
        <v>114.74753312155639</v>
      </c>
      <c r="C6" s="48" t="s">
        <v>43</v>
      </c>
      <c r="D6" s="49">
        <v>110.1</v>
      </c>
      <c r="E6" t="s">
        <v>43</v>
      </c>
      <c r="G6" t="s">
        <v>279</v>
      </c>
      <c r="H6" t="s">
        <v>280</v>
      </c>
      <c r="M6" t="s">
        <v>281</v>
      </c>
    </row>
    <row r="7" spans="1:14" x14ac:dyDescent="0.3">
      <c r="A7" s="48" t="s">
        <v>538</v>
      </c>
      <c r="B7" s="49">
        <v>135.02498184431002</v>
      </c>
      <c r="C7" s="48" t="s">
        <v>143</v>
      </c>
      <c r="D7" s="49">
        <v>135.6</v>
      </c>
      <c r="E7" t="s">
        <v>143</v>
      </c>
      <c r="F7" t="s">
        <v>500</v>
      </c>
      <c r="H7" t="s">
        <v>501</v>
      </c>
      <c r="J7" t="s">
        <v>502</v>
      </c>
      <c r="K7" t="s">
        <v>503</v>
      </c>
      <c r="L7" t="s">
        <v>320</v>
      </c>
      <c r="N7" t="s">
        <v>504</v>
      </c>
    </row>
    <row r="8" spans="1:14" ht="16.5" customHeight="1" x14ac:dyDescent="0.3">
      <c r="A8" s="48" t="s">
        <v>539</v>
      </c>
      <c r="B8" s="49">
        <v>152.9003512799911</v>
      </c>
      <c r="C8" s="48" t="s">
        <v>80</v>
      </c>
      <c r="D8" s="49">
        <v>118.8</v>
      </c>
      <c r="E8" t="s">
        <v>384</v>
      </c>
      <c r="F8" t="s">
        <v>385</v>
      </c>
      <c r="H8" t="s">
        <v>386</v>
      </c>
      <c r="M8" t="s">
        <v>387</v>
      </c>
    </row>
    <row r="9" spans="1:14" x14ac:dyDescent="0.3">
      <c r="A9" s="48" t="s">
        <v>66</v>
      </c>
      <c r="B9" s="49">
        <v>114.74753312155639</v>
      </c>
      <c r="C9" s="48" t="s">
        <v>68</v>
      </c>
      <c r="D9" s="49">
        <v>150.9</v>
      </c>
      <c r="E9" t="s">
        <v>376</v>
      </c>
      <c r="F9" t="s">
        <v>377</v>
      </c>
      <c r="J9" t="s">
        <v>378</v>
      </c>
      <c r="K9" t="s">
        <v>379</v>
      </c>
      <c r="N9" t="s">
        <v>380</v>
      </c>
    </row>
    <row r="10" spans="1:14" x14ac:dyDescent="0.3">
      <c r="A10" s="48" t="s">
        <v>43</v>
      </c>
      <c r="B10" s="49">
        <v>113.28015048620986</v>
      </c>
      <c r="C10" s="48" t="s">
        <v>137</v>
      </c>
      <c r="D10" s="49">
        <v>150.19999999999999</v>
      </c>
      <c r="E10" t="s">
        <v>137</v>
      </c>
      <c r="F10" t="s">
        <v>508</v>
      </c>
      <c r="H10" t="s">
        <v>509</v>
      </c>
      <c r="J10" t="s">
        <v>510</v>
      </c>
      <c r="L10" t="s">
        <v>511</v>
      </c>
    </row>
    <row r="11" spans="1:14" x14ac:dyDescent="0.3">
      <c r="A11" s="48" t="s">
        <v>540</v>
      </c>
      <c r="B11" s="49" t="s">
        <v>536</v>
      </c>
      <c r="C11" s="48" t="s">
        <v>31</v>
      </c>
      <c r="D11" s="49">
        <v>144.9</v>
      </c>
      <c r="E11" t="s">
        <v>31</v>
      </c>
      <c r="F11" t="s">
        <v>332</v>
      </c>
      <c r="G11" t="s">
        <v>333</v>
      </c>
      <c r="H11" t="s">
        <v>334</v>
      </c>
      <c r="I11" t="s">
        <v>335</v>
      </c>
      <c r="J11" t="s">
        <v>336</v>
      </c>
      <c r="K11" t="s">
        <v>337</v>
      </c>
      <c r="L11" t="s">
        <v>338</v>
      </c>
      <c r="M11" t="s">
        <v>339</v>
      </c>
      <c r="N11" t="s">
        <v>340</v>
      </c>
    </row>
    <row r="12" spans="1:14" x14ac:dyDescent="0.3">
      <c r="A12" s="48" t="s">
        <v>541</v>
      </c>
      <c r="B12" s="49">
        <v>183.78004312280643</v>
      </c>
      <c r="C12" s="48" t="s">
        <v>32</v>
      </c>
      <c r="D12" s="49">
        <v>133.69999999999999</v>
      </c>
      <c r="E12" t="s">
        <v>32</v>
      </c>
      <c r="F12" t="s">
        <v>319</v>
      </c>
      <c r="K12" t="s">
        <v>320</v>
      </c>
      <c r="L12" t="s">
        <v>321</v>
      </c>
      <c r="M12" t="s">
        <v>322</v>
      </c>
      <c r="N12" t="s">
        <v>323</v>
      </c>
    </row>
    <row r="13" spans="1:14" x14ac:dyDescent="0.3">
      <c r="A13" s="48" t="s">
        <v>143</v>
      </c>
      <c r="B13" s="49">
        <v>143.9892153362633</v>
      </c>
      <c r="D13" s="49">
        <v>138.30000000000001</v>
      </c>
      <c r="E13" t="s">
        <v>45</v>
      </c>
      <c r="G13" t="s">
        <v>287</v>
      </c>
      <c r="I13" t="s">
        <v>288</v>
      </c>
      <c r="M13" t="s">
        <v>289</v>
      </c>
    </row>
    <row r="14" spans="1:14" x14ac:dyDescent="0.3">
      <c r="A14" s="48" t="s">
        <v>542</v>
      </c>
      <c r="B14" s="49" t="s">
        <v>536</v>
      </c>
      <c r="C14" s="48" t="s">
        <v>550</v>
      </c>
      <c r="D14" s="49">
        <v>125.6</v>
      </c>
      <c r="E14" t="s">
        <v>171</v>
      </c>
      <c r="H14" t="s">
        <v>523</v>
      </c>
      <c r="M14" t="s">
        <v>524</v>
      </c>
    </row>
    <row r="15" spans="1:14" x14ac:dyDescent="0.3">
      <c r="A15" s="48" t="s">
        <v>80</v>
      </c>
      <c r="B15" s="49">
        <v>121.85712058333165</v>
      </c>
      <c r="D15" s="49">
        <v>132.30000000000001</v>
      </c>
      <c r="E15" t="s">
        <v>444</v>
      </c>
      <c r="F15" t="s">
        <v>445</v>
      </c>
      <c r="J15" t="s">
        <v>446</v>
      </c>
      <c r="L15" t="s">
        <v>447</v>
      </c>
    </row>
    <row r="16" spans="1:14" x14ac:dyDescent="0.3">
      <c r="A16" s="48" t="s">
        <v>137</v>
      </c>
      <c r="B16" s="49">
        <v>165.7651112385276</v>
      </c>
      <c r="C16" s="48" t="s">
        <v>103</v>
      </c>
      <c r="D16" s="49">
        <v>171.2</v>
      </c>
      <c r="E16" t="s">
        <v>103</v>
      </c>
      <c r="F16" t="s">
        <v>485</v>
      </c>
      <c r="J16" t="s">
        <v>486</v>
      </c>
      <c r="M16" t="s">
        <v>487</v>
      </c>
      <c r="N16" t="s">
        <v>488</v>
      </c>
    </row>
    <row r="17" spans="1:14" x14ac:dyDescent="0.3">
      <c r="A17" s="48" t="s">
        <v>68</v>
      </c>
      <c r="B17" s="49">
        <v>160.77094811083978</v>
      </c>
      <c r="C17" s="48" t="s">
        <v>123</v>
      </c>
      <c r="D17" s="49">
        <v>173.36100538322131</v>
      </c>
      <c r="E17" t="s">
        <v>473</v>
      </c>
      <c r="F17" t="s">
        <v>474</v>
      </c>
      <c r="G17" t="s">
        <v>475</v>
      </c>
      <c r="H17" t="s">
        <v>476</v>
      </c>
      <c r="I17" t="s">
        <v>477</v>
      </c>
      <c r="J17" t="s">
        <v>478</v>
      </c>
      <c r="M17" t="s">
        <v>479</v>
      </c>
    </row>
    <row r="18" spans="1:14" x14ac:dyDescent="0.3">
      <c r="A18" s="48" t="s">
        <v>31</v>
      </c>
      <c r="B18" s="49">
        <v>149.4082545522067</v>
      </c>
      <c r="C18" s="48" t="s">
        <v>87</v>
      </c>
      <c r="D18" s="49">
        <v>150.80000000000001</v>
      </c>
      <c r="E18" t="s">
        <v>87</v>
      </c>
      <c r="F18" t="s">
        <v>414</v>
      </c>
      <c r="G18" t="s">
        <v>415</v>
      </c>
      <c r="J18" t="s">
        <v>416</v>
      </c>
      <c r="M18" t="s">
        <v>417</v>
      </c>
    </row>
    <row r="19" spans="1:14" x14ac:dyDescent="0.3">
      <c r="A19" s="48" t="s">
        <v>32</v>
      </c>
      <c r="B19" s="49">
        <v>132.61657316110995</v>
      </c>
      <c r="C19" s="48" t="s">
        <v>28</v>
      </c>
      <c r="D19" s="49">
        <v>137.9</v>
      </c>
      <c r="E19" t="s">
        <v>28</v>
      </c>
      <c r="F19" t="s">
        <v>326</v>
      </c>
      <c r="G19" t="s">
        <v>327</v>
      </c>
      <c r="H19" t="s">
        <v>328</v>
      </c>
      <c r="I19" t="s">
        <v>329</v>
      </c>
      <c r="J19" t="s">
        <v>330</v>
      </c>
      <c r="M19" t="s">
        <v>331</v>
      </c>
    </row>
    <row r="20" spans="1:14" x14ac:dyDescent="0.3">
      <c r="A20" s="48" t="s">
        <v>543</v>
      </c>
      <c r="B20" s="49">
        <v>155.05972804255322</v>
      </c>
      <c r="C20" s="48" t="s">
        <v>228</v>
      </c>
      <c r="D20" s="49"/>
      <c r="E20" t="s">
        <v>228</v>
      </c>
      <c r="M20" t="s">
        <v>531</v>
      </c>
    </row>
    <row r="21" spans="1:14" x14ac:dyDescent="0.3">
      <c r="A21" s="48" t="s">
        <v>72</v>
      </c>
      <c r="B21" s="49" t="s">
        <v>536</v>
      </c>
      <c r="C21" s="48" t="s">
        <v>84</v>
      </c>
      <c r="D21" s="49">
        <v>145.30000000000001</v>
      </c>
      <c r="E21" t="s">
        <v>84</v>
      </c>
      <c r="F21" t="s">
        <v>409</v>
      </c>
      <c r="G21" t="s">
        <v>410</v>
      </c>
      <c r="I21" t="s">
        <v>411</v>
      </c>
      <c r="J21" t="s">
        <v>412</v>
      </c>
      <c r="N21" t="s">
        <v>413</v>
      </c>
    </row>
    <row r="22" spans="1:14" x14ac:dyDescent="0.3">
      <c r="A22" s="48" t="s">
        <v>544</v>
      </c>
      <c r="B22" s="49">
        <v>151.33148588252567</v>
      </c>
      <c r="D22" s="49">
        <v>145.19999999999999</v>
      </c>
      <c r="E22" t="s">
        <v>146</v>
      </c>
      <c r="M22" t="s">
        <v>505</v>
      </c>
    </row>
    <row r="23" spans="1:14" x14ac:dyDescent="0.3">
      <c r="A23" s="48" t="s">
        <v>545</v>
      </c>
      <c r="B23" s="49">
        <v>159.84992489443763</v>
      </c>
      <c r="E23" t="s">
        <v>145</v>
      </c>
      <c r="G23" t="s">
        <v>520</v>
      </c>
    </row>
    <row r="24" spans="1:14" x14ac:dyDescent="0.3">
      <c r="A24" s="48" t="s">
        <v>45</v>
      </c>
      <c r="B24" s="49">
        <v>136.93606851838979</v>
      </c>
      <c r="C24" s="48" t="s">
        <v>27</v>
      </c>
      <c r="D24" s="49">
        <v>143.5</v>
      </c>
      <c r="E24" t="s">
        <v>27</v>
      </c>
      <c r="H24" t="s">
        <v>306</v>
      </c>
      <c r="K24" t="s">
        <v>307</v>
      </c>
      <c r="L24" t="s">
        <v>308</v>
      </c>
      <c r="N24" t="s">
        <v>309</v>
      </c>
    </row>
    <row r="25" spans="1:14" x14ac:dyDescent="0.3">
      <c r="A25" s="48" t="s">
        <v>546</v>
      </c>
      <c r="B25" s="49" t="s">
        <v>536</v>
      </c>
      <c r="C25" s="48" t="s">
        <v>89</v>
      </c>
      <c r="D25" s="49">
        <v>156.80000000000001</v>
      </c>
      <c r="E25" t="s">
        <v>89</v>
      </c>
      <c r="F25" t="s">
        <v>433</v>
      </c>
      <c r="H25" t="s">
        <v>434</v>
      </c>
      <c r="J25" t="s">
        <v>435</v>
      </c>
      <c r="L25" t="s">
        <v>436</v>
      </c>
      <c r="M25" t="s">
        <v>437</v>
      </c>
      <c r="N25" t="s">
        <v>438</v>
      </c>
    </row>
    <row r="26" spans="1:14" x14ac:dyDescent="0.3">
      <c r="A26" s="48" t="s">
        <v>547</v>
      </c>
      <c r="B26" s="49" t="s">
        <v>536</v>
      </c>
      <c r="C26" s="48" t="s">
        <v>116</v>
      </c>
      <c r="D26" s="49">
        <v>133.69999999999999</v>
      </c>
      <c r="E26" t="s">
        <v>116</v>
      </c>
      <c r="F26" t="s">
        <v>481</v>
      </c>
      <c r="G26" t="s">
        <v>482</v>
      </c>
      <c r="M26" t="s">
        <v>483</v>
      </c>
      <c r="N26" t="s">
        <v>484</v>
      </c>
    </row>
    <row r="27" spans="1:14" x14ac:dyDescent="0.3">
      <c r="A27" s="48" t="s">
        <v>548</v>
      </c>
      <c r="B27" s="49" t="s">
        <v>536</v>
      </c>
      <c r="C27" s="48" t="s">
        <v>77</v>
      </c>
      <c r="D27" s="49">
        <v>139.9</v>
      </c>
      <c r="E27" t="s">
        <v>402</v>
      </c>
      <c r="J27" t="s">
        <v>403</v>
      </c>
    </row>
    <row r="28" spans="1:14" x14ac:dyDescent="0.3">
      <c r="A28" s="48" t="s">
        <v>549</v>
      </c>
      <c r="B28" s="49" t="s">
        <v>536</v>
      </c>
      <c r="D28" s="49">
        <v>123</v>
      </c>
      <c r="E28" t="s">
        <v>448</v>
      </c>
      <c r="F28" t="s">
        <v>449</v>
      </c>
      <c r="G28" t="s">
        <v>450</v>
      </c>
      <c r="H28" t="s">
        <v>451</v>
      </c>
      <c r="J28" t="s">
        <v>452</v>
      </c>
      <c r="K28" t="s">
        <v>453</v>
      </c>
      <c r="L28" t="s">
        <v>454</v>
      </c>
      <c r="M28" t="s">
        <v>455</v>
      </c>
      <c r="N28" t="s">
        <v>456</v>
      </c>
    </row>
    <row r="29" spans="1:14" x14ac:dyDescent="0.3">
      <c r="A29" s="48" t="s">
        <v>444</v>
      </c>
      <c r="B29" s="49">
        <v>133.10799518634619</v>
      </c>
      <c r="C29" s="48" t="s">
        <v>122</v>
      </c>
      <c r="D29" s="49"/>
      <c r="E29" t="s">
        <v>122</v>
      </c>
      <c r="J29" t="s">
        <v>480</v>
      </c>
    </row>
    <row r="30" spans="1:14" x14ac:dyDescent="0.3">
      <c r="A30" s="48" t="s">
        <v>550</v>
      </c>
      <c r="B30" s="49">
        <v>119.38061673127048</v>
      </c>
      <c r="C30" s="48" t="s">
        <v>111</v>
      </c>
      <c r="D30" s="49">
        <v>161.30000000000001</v>
      </c>
      <c r="E30" t="s">
        <v>468</v>
      </c>
      <c r="M30" t="s">
        <v>469</v>
      </c>
    </row>
    <row r="31" spans="1:14" x14ac:dyDescent="0.3">
      <c r="A31" s="48" t="s">
        <v>103</v>
      </c>
      <c r="B31" s="49">
        <v>181.0123924236126</v>
      </c>
      <c r="C31" s="48" t="s">
        <v>44</v>
      </c>
      <c r="D31" s="49">
        <v>132.69999999999999</v>
      </c>
      <c r="E31" t="s">
        <v>44</v>
      </c>
      <c r="G31" t="s">
        <v>284</v>
      </c>
      <c r="H31" t="s">
        <v>285</v>
      </c>
      <c r="M31" t="s">
        <v>286</v>
      </c>
    </row>
    <row r="32" spans="1:14" x14ac:dyDescent="0.3">
      <c r="A32" s="48" t="s">
        <v>123</v>
      </c>
      <c r="B32" s="49">
        <v>173.36100538322131</v>
      </c>
      <c r="C32" s="48" t="s">
        <v>73</v>
      </c>
      <c r="D32" s="49">
        <v>121.9</v>
      </c>
      <c r="E32" t="s">
        <v>73</v>
      </c>
      <c r="F32" t="s">
        <v>361</v>
      </c>
      <c r="G32" t="s">
        <v>362</v>
      </c>
      <c r="H32" t="s">
        <v>363</v>
      </c>
      <c r="I32" t="s">
        <v>364</v>
      </c>
      <c r="J32" t="s">
        <v>362</v>
      </c>
      <c r="K32" t="s">
        <v>365</v>
      </c>
      <c r="L32" t="s">
        <v>366</v>
      </c>
      <c r="M32" t="s">
        <v>367</v>
      </c>
    </row>
    <row r="33" spans="1:14" x14ac:dyDescent="0.3">
      <c r="A33" s="48" t="s">
        <v>551</v>
      </c>
      <c r="B33" s="49" t="s">
        <v>536</v>
      </c>
      <c r="D33" s="49">
        <v>119.3</v>
      </c>
      <c r="E33" t="s">
        <v>127</v>
      </c>
      <c r="F33" t="s">
        <v>441</v>
      </c>
      <c r="L33" t="s">
        <v>442</v>
      </c>
      <c r="M33" t="s">
        <v>443</v>
      </c>
    </row>
    <row r="34" spans="1:14" x14ac:dyDescent="0.3">
      <c r="A34" s="48" t="s">
        <v>87</v>
      </c>
      <c r="B34" s="49">
        <v>149.46882980987883</v>
      </c>
      <c r="C34" s="48" t="s">
        <v>152</v>
      </c>
      <c r="D34" s="49">
        <v>115.5</v>
      </c>
      <c r="E34" t="s">
        <v>152</v>
      </c>
      <c r="M34" t="s">
        <v>518</v>
      </c>
    </row>
    <row r="35" spans="1:14" x14ac:dyDescent="0.3">
      <c r="A35" s="48" t="s">
        <v>28</v>
      </c>
      <c r="B35" s="49">
        <v>139.13236985503127</v>
      </c>
      <c r="C35" s="48" t="s">
        <v>23</v>
      </c>
      <c r="D35" s="49">
        <v>148.80000000000001</v>
      </c>
      <c r="E35" t="s">
        <v>23</v>
      </c>
      <c r="F35" t="s">
        <v>341</v>
      </c>
      <c r="G35" t="s">
        <v>342</v>
      </c>
      <c r="H35" t="s">
        <v>343</v>
      </c>
      <c r="J35" t="s">
        <v>344</v>
      </c>
      <c r="K35" t="s">
        <v>345</v>
      </c>
      <c r="L35" t="s">
        <v>346</v>
      </c>
      <c r="M35" t="s">
        <v>347</v>
      </c>
      <c r="N35" t="s">
        <v>348</v>
      </c>
    </row>
    <row r="36" spans="1:14" x14ac:dyDescent="0.3">
      <c r="A36" s="48" t="s">
        <v>228</v>
      </c>
      <c r="B36" s="49">
        <v>156.56442154763332</v>
      </c>
      <c r="D36" s="49">
        <v>109.9</v>
      </c>
      <c r="E36" t="s">
        <v>516</v>
      </c>
      <c r="M36" t="s">
        <v>517</v>
      </c>
    </row>
    <row r="37" spans="1:14" x14ac:dyDescent="0.3">
      <c r="A37" s="48" t="s">
        <v>84</v>
      </c>
      <c r="B37" s="49">
        <v>143.31031042283615</v>
      </c>
      <c r="C37" s="48" t="s">
        <v>129</v>
      </c>
      <c r="D37" s="49">
        <v>165.2</v>
      </c>
      <c r="E37" t="s">
        <v>129</v>
      </c>
      <c r="F37" t="s">
        <v>489</v>
      </c>
    </row>
    <row r="38" spans="1:14" x14ac:dyDescent="0.3">
      <c r="A38" s="48" t="s">
        <v>27</v>
      </c>
      <c r="B38" s="49">
        <v>145.86779112701785</v>
      </c>
      <c r="C38" s="48" t="s">
        <v>41</v>
      </c>
      <c r="D38" s="49"/>
      <c r="E38" t="s">
        <v>41</v>
      </c>
      <c r="G38" t="s">
        <v>293</v>
      </c>
    </row>
    <row r="39" spans="1:14" x14ac:dyDescent="0.3">
      <c r="A39" s="48" t="s">
        <v>89</v>
      </c>
      <c r="B39" s="49">
        <v>153.36124280292859</v>
      </c>
      <c r="C39" s="48" t="s">
        <v>243</v>
      </c>
      <c r="D39" s="49">
        <v>158.6</v>
      </c>
      <c r="E39" t="s">
        <v>243</v>
      </c>
      <c r="F39" t="s">
        <v>360</v>
      </c>
    </row>
    <row r="40" spans="1:14" x14ac:dyDescent="0.3">
      <c r="A40" s="48" t="s">
        <v>116</v>
      </c>
      <c r="B40" s="49">
        <v>133.92504927590142</v>
      </c>
      <c r="C40" s="48" t="s">
        <v>135</v>
      </c>
      <c r="D40" s="49">
        <v>134.19999999999999</v>
      </c>
      <c r="E40" t="s">
        <v>135</v>
      </c>
      <c r="G40" t="s">
        <v>512</v>
      </c>
      <c r="L40" t="s">
        <v>513</v>
      </c>
    </row>
    <row r="41" spans="1:14" x14ac:dyDescent="0.3">
      <c r="A41" s="48" t="s">
        <v>163</v>
      </c>
      <c r="B41" s="49">
        <v>122.20771422113911</v>
      </c>
      <c r="D41" s="49">
        <v>124.9</v>
      </c>
      <c r="E41" t="s">
        <v>38</v>
      </c>
      <c r="F41" t="s">
        <v>498</v>
      </c>
      <c r="G41" t="s">
        <v>499</v>
      </c>
    </row>
    <row r="42" spans="1:14" x14ac:dyDescent="0.3">
      <c r="A42" s="48" t="s">
        <v>77</v>
      </c>
      <c r="B42" s="49">
        <v>146.36735588070763</v>
      </c>
      <c r="D42" s="49">
        <v>144.69999999999999</v>
      </c>
      <c r="E42" t="s">
        <v>94</v>
      </c>
      <c r="F42" t="s">
        <v>426</v>
      </c>
      <c r="G42" t="s">
        <v>427</v>
      </c>
      <c r="H42" t="s">
        <v>428</v>
      </c>
      <c r="I42" t="s">
        <v>429</v>
      </c>
      <c r="K42" t="s">
        <v>430</v>
      </c>
      <c r="L42" t="s">
        <v>431</v>
      </c>
      <c r="M42" t="s">
        <v>432</v>
      </c>
    </row>
    <row r="43" spans="1:14" x14ac:dyDescent="0.3">
      <c r="A43" s="48" t="s">
        <v>552</v>
      </c>
      <c r="B43" s="49" t="s">
        <v>536</v>
      </c>
      <c r="C43" s="48" t="s">
        <v>109</v>
      </c>
      <c r="D43" s="49">
        <v>124.6</v>
      </c>
      <c r="E43" t="s">
        <v>109</v>
      </c>
      <c r="F43" t="s">
        <v>460</v>
      </c>
      <c r="G43" t="s">
        <v>461</v>
      </c>
      <c r="H43" t="s">
        <v>462</v>
      </c>
      <c r="J43" t="s">
        <v>463</v>
      </c>
      <c r="K43" t="s">
        <v>464</v>
      </c>
      <c r="L43" t="s">
        <v>465</v>
      </c>
      <c r="M43" t="s">
        <v>466</v>
      </c>
      <c r="N43" t="s">
        <v>467</v>
      </c>
    </row>
    <row r="44" spans="1:14" ht="13.5" customHeight="1" x14ac:dyDescent="0.3">
      <c r="A44" s="48" t="s">
        <v>122</v>
      </c>
      <c r="B44" s="49">
        <v>150.72743732099178</v>
      </c>
      <c r="C44" s="48" t="s">
        <v>175</v>
      </c>
      <c r="D44" s="49">
        <v>117.1</v>
      </c>
      <c r="E44" t="s">
        <v>175</v>
      </c>
      <c r="M44" t="s">
        <v>526</v>
      </c>
    </row>
    <row r="45" spans="1:14" x14ac:dyDescent="0.3">
      <c r="A45" s="48" t="s">
        <v>111</v>
      </c>
      <c r="B45" s="49">
        <v>164.95438919095216</v>
      </c>
      <c r="C45" s="48" t="s">
        <v>247</v>
      </c>
      <c r="D45" s="49">
        <v>119.6</v>
      </c>
      <c r="E45" t="s">
        <v>247</v>
      </c>
      <c r="M45" t="s">
        <v>457</v>
      </c>
    </row>
    <row r="46" spans="1:14" x14ac:dyDescent="0.3">
      <c r="A46" s="48" t="s">
        <v>44</v>
      </c>
      <c r="B46" s="49">
        <v>133.25130635253413</v>
      </c>
      <c r="C46" s="48" t="s">
        <v>82</v>
      </c>
      <c r="D46" s="49">
        <v>143.1</v>
      </c>
      <c r="E46" t="s">
        <v>397</v>
      </c>
      <c r="F46" t="s">
        <v>398</v>
      </c>
      <c r="J46" t="s">
        <v>399</v>
      </c>
      <c r="K46" t="s">
        <v>400</v>
      </c>
      <c r="M46" t="s">
        <v>401</v>
      </c>
    </row>
    <row r="47" spans="1:14" x14ac:dyDescent="0.3">
      <c r="A47" s="48" t="s">
        <v>73</v>
      </c>
      <c r="B47" s="49">
        <v>127.70129761206113</v>
      </c>
      <c r="D47" s="49">
        <v>175.7</v>
      </c>
      <c r="E47" t="s">
        <v>97</v>
      </c>
      <c r="J47" t="s">
        <v>425</v>
      </c>
    </row>
    <row r="48" spans="1:14" x14ac:dyDescent="0.3">
      <c r="A48" s="48" t="s">
        <v>127</v>
      </c>
      <c r="B48" s="49" t="s">
        <v>536</v>
      </c>
      <c r="C48" s="48" t="s">
        <v>81</v>
      </c>
      <c r="D48" s="49">
        <v>149.69999999999999</v>
      </c>
      <c r="E48" t="s">
        <v>81</v>
      </c>
      <c r="F48" t="s">
        <v>388</v>
      </c>
      <c r="G48" t="s">
        <v>389</v>
      </c>
      <c r="H48" t="s">
        <v>390</v>
      </c>
      <c r="I48" t="s">
        <v>391</v>
      </c>
      <c r="J48" t="s">
        <v>392</v>
      </c>
      <c r="K48" t="s">
        <v>393</v>
      </c>
      <c r="L48" t="s">
        <v>394</v>
      </c>
      <c r="M48" t="s">
        <v>395</v>
      </c>
      <c r="N48" t="s">
        <v>396</v>
      </c>
    </row>
    <row r="49" spans="1:14" x14ac:dyDescent="0.3">
      <c r="A49" s="48" t="s">
        <v>152</v>
      </c>
      <c r="B49" s="49">
        <v>114.6742062602066</v>
      </c>
      <c r="E49" t="s">
        <v>290</v>
      </c>
      <c r="G49" t="s">
        <v>291</v>
      </c>
      <c r="L49" t="s">
        <v>292</v>
      </c>
    </row>
    <row r="50" spans="1:14" x14ac:dyDescent="0.3">
      <c r="A50" s="48" t="s">
        <v>23</v>
      </c>
      <c r="B50" s="49">
        <v>149.93016650175238</v>
      </c>
      <c r="E50" t="s">
        <v>173</v>
      </c>
      <c r="M50" t="s">
        <v>525</v>
      </c>
    </row>
    <row r="51" spans="1:14" x14ac:dyDescent="0.3">
      <c r="A51" s="48" t="s">
        <v>553</v>
      </c>
      <c r="B51" s="49">
        <v>147.69638679035023</v>
      </c>
      <c r="C51" s="48" t="s">
        <v>39</v>
      </c>
      <c r="D51" s="49">
        <v>131.19999999999999</v>
      </c>
      <c r="E51" t="s">
        <v>39</v>
      </c>
      <c r="G51" t="s">
        <v>282</v>
      </c>
      <c r="H51" t="s">
        <v>283</v>
      </c>
    </row>
    <row r="52" spans="1:14" x14ac:dyDescent="0.3">
      <c r="A52" s="48" t="s">
        <v>129</v>
      </c>
      <c r="B52" s="49">
        <v>167.92162993670797</v>
      </c>
      <c r="D52" s="49">
        <v>104.2</v>
      </c>
      <c r="E52" t="s">
        <v>470</v>
      </c>
      <c r="M52" t="s">
        <v>471</v>
      </c>
    </row>
    <row r="53" spans="1:14" x14ac:dyDescent="0.3">
      <c r="A53" s="48" t="s">
        <v>41</v>
      </c>
      <c r="B53" s="49">
        <v>148.67962708081802</v>
      </c>
      <c r="D53" s="49">
        <v>131</v>
      </c>
      <c r="E53" t="s">
        <v>514</v>
      </c>
      <c r="M53" t="s">
        <v>515</v>
      </c>
    </row>
    <row r="54" spans="1:14" x14ac:dyDescent="0.3">
      <c r="A54" s="48" t="s">
        <v>243</v>
      </c>
      <c r="B54" s="49">
        <v>166.9608186232021</v>
      </c>
      <c r="E54" t="s">
        <v>76</v>
      </c>
      <c r="K54" t="s">
        <v>381</v>
      </c>
      <c r="L54" t="s">
        <v>382</v>
      </c>
      <c r="M54" t="s">
        <v>383</v>
      </c>
    </row>
    <row r="55" spans="1:14" x14ac:dyDescent="0.3">
      <c r="A55" s="48" t="s">
        <v>135</v>
      </c>
      <c r="B55" s="49">
        <v>135.32409726772124</v>
      </c>
      <c r="D55" s="49">
        <v>157</v>
      </c>
      <c r="E55" t="s">
        <v>358</v>
      </c>
      <c r="G55" t="s">
        <v>359</v>
      </c>
    </row>
    <row r="56" spans="1:14" x14ac:dyDescent="0.3">
      <c r="A56" s="48" t="s">
        <v>109</v>
      </c>
      <c r="B56" s="49">
        <v>128.10473748757119</v>
      </c>
      <c r="E56" t="s">
        <v>148</v>
      </c>
      <c r="J56" t="s">
        <v>506</v>
      </c>
      <c r="M56" t="s">
        <v>507</v>
      </c>
    </row>
    <row r="57" spans="1:14" x14ac:dyDescent="0.3">
      <c r="A57" s="48" t="s">
        <v>554</v>
      </c>
      <c r="B57" s="49">
        <v>131.26727663185449</v>
      </c>
      <c r="C57" s="48" t="s">
        <v>47</v>
      </c>
      <c r="D57" s="49">
        <v>134.1</v>
      </c>
      <c r="E57" t="s">
        <v>324</v>
      </c>
      <c r="G57" t="s">
        <v>325</v>
      </c>
    </row>
    <row r="58" spans="1:14" x14ac:dyDescent="0.3">
      <c r="A58" s="48" t="s">
        <v>175</v>
      </c>
      <c r="B58" s="49">
        <v>119.40645932734216</v>
      </c>
      <c r="D58">
        <v>107.4</v>
      </c>
      <c r="E58" t="s">
        <v>42</v>
      </c>
      <c r="G58" t="s">
        <v>277</v>
      </c>
    </row>
    <row r="59" spans="1:14" x14ac:dyDescent="0.3">
      <c r="A59" s="48" t="s">
        <v>555</v>
      </c>
      <c r="B59" s="49" t="s">
        <v>536</v>
      </c>
      <c r="D59" s="49">
        <v>160.4</v>
      </c>
      <c r="E59" t="s">
        <v>118</v>
      </c>
      <c r="M59" t="s">
        <v>497</v>
      </c>
    </row>
    <row r="60" spans="1:14" x14ac:dyDescent="0.3">
      <c r="A60" s="48" t="s">
        <v>247</v>
      </c>
      <c r="B60" s="49">
        <v>120.28014775077416</v>
      </c>
      <c r="E60" t="s">
        <v>230</v>
      </c>
      <c r="M60" t="s">
        <v>532</v>
      </c>
    </row>
    <row r="61" spans="1:14" x14ac:dyDescent="0.3">
      <c r="A61" s="48" t="s">
        <v>82</v>
      </c>
      <c r="B61" s="49">
        <v>143.48918527645725</v>
      </c>
      <c r="D61" s="49">
        <v>176.9</v>
      </c>
      <c r="E61" t="s">
        <v>108</v>
      </c>
      <c r="F61" t="s">
        <v>490</v>
      </c>
      <c r="H61" t="s">
        <v>491</v>
      </c>
      <c r="I61" t="s">
        <v>492</v>
      </c>
      <c r="J61" t="s">
        <v>493</v>
      </c>
      <c r="K61" t="s">
        <v>494</v>
      </c>
      <c r="M61" t="s">
        <v>495</v>
      </c>
      <c r="N61" t="s">
        <v>496</v>
      </c>
    </row>
    <row r="62" spans="1:14" x14ac:dyDescent="0.3">
      <c r="A62" s="48" t="s">
        <v>81</v>
      </c>
      <c r="B62" s="49">
        <v>146.30348126231127</v>
      </c>
      <c r="D62">
        <v>121.8</v>
      </c>
      <c r="E62" t="s">
        <v>95</v>
      </c>
      <c r="F62" t="s">
        <v>295</v>
      </c>
      <c r="H62" t="s">
        <v>418</v>
      </c>
      <c r="I62" t="s">
        <v>419</v>
      </c>
      <c r="J62" t="s">
        <v>420</v>
      </c>
      <c r="K62" t="s">
        <v>421</v>
      </c>
      <c r="L62" t="s">
        <v>422</v>
      </c>
      <c r="M62" t="s">
        <v>423</v>
      </c>
      <c r="N62" t="s">
        <v>424</v>
      </c>
    </row>
    <row r="63" spans="1:14" x14ac:dyDescent="0.3">
      <c r="A63" s="48" t="s">
        <v>39</v>
      </c>
      <c r="B63" s="49">
        <v>132.07103612802558</v>
      </c>
      <c r="D63" s="49">
        <v>170</v>
      </c>
      <c r="E63" t="s">
        <v>196</v>
      </c>
      <c r="F63" t="s">
        <v>529</v>
      </c>
      <c r="J63" t="s">
        <v>530</v>
      </c>
    </row>
    <row r="64" spans="1:14" x14ac:dyDescent="0.3">
      <c r="A64" s="48" t="s">
        <v>71</v>
      </c>
      <c r="B64" s="49">
        <v>157.99619835424875</v>
      </c>
      <c r="D64">
        <v>125.9</v>
      </c>
      <c r="E64" t="s">
        <v>64</v>
      </c>
      <c r="F64" t="s">
        <v>349</v>
      </c>
      <c r="G64" t="s">
        <v>350</v>
      </c>
      <c r="H64" t="s">
        <v>351</v>
      </c>
      <c r="I64" t="s">
        <v>352</v>
      </c>
      <c r="J64" t="s">
        <v>353</v>
      </c>
      <c r="K64" t="s">
        <v>354</v>
      </c>
      <c r="L64" t="s">
        <v>355</v>
      </c>
      <c r="M64" t="s">
        <v>356</v>
      </c>
      <c r="N64" t="s">
        <v>357</v>
      </c>
    </row>
    <row r="65" spans="1:14" x14ac:dyDescent="0.3">
      <c r="A65" s="48" t="s">
        <v>148</v>
      </c>
      <c r="B65" s="49" t="s">
        <v>536</v>
      </c>
      <c r="E65" t="s">
        <v>439</v>
      </c>
      <c r="L65" t="s">
        <v>440</v>
      </c>
    </row>
    <row r="66" spans="1:14" x14ac:dyDescent="0.3">
      <c r="A66" s="48" t="s">
        <v>47</v>
      </c>
      <c r="B66" s="49">
        <v>130.04648453395669</v>
      </c>
      <c r="D66">
        <v>182.8</v>
      </c>
      <c r="E66" t="s">
        <v>527</v>
      </c>
      <c r="F66" t="s">
        <v>528</v>
      </c>
    </row>
    <row r="67" spans="1:14" x14ac:dyDescent="0.3">
      <c r="A67" s="48" t="s">
        <v>556</v>
      </c>
      <c r="B67" s="49" t="s">
        <v>536</v>
      </c>
      <c r="E67" t="s">
        <v>138</v>
      </c>
      <c r="F67" t="s">
        <v>521</v>
      </c>
      <c r="L67" t="s">
        <v>522</v>
      </c>
    </row>
    <row r="68" spans="1:14" x14ac:dyDescent="0.3">
      <c r="A68" s="48" t="s">
        <v>42</v>
      </c>
      <c r="B68" s="49">
        <v>112.16231534823716</v>
      </c>
      <c r="D68">
        <v>155.4</v>
      </c>
      <c r="E68" t="s">
        <v>120</v>
      </c>
      <c r="J68" t="s">
        <v>458</v>
      </c>
      <c r="K68" t="s">
        <v>459</v>
      </c>
    </row>
    <row r="69" spans="1:14" x14ac:dyDescent="0.3">
      <c r="A69" s="48" t="s">
        <v>108</v>
      </c>
      <c r="B69" s="49" t="s">
        <v>536</v>
      </c>
      <c r="D69">
        <v>129.80000000000001</v>
      </c>
      <c r="E69" t="s">
        <v>26</v>
      </c>
      <c r="F69" t="s">
        <v>294</v>
      </c>
      <c r="H69" t="s">
        <v>295</v>
      </c>
      <c r="I69" t="s">
        <v>296</v>
      </c>
      <c r="J69" t="s">
        <v>297</v>
      </c>
      <c r="K69" t="s">
        <v>298</v>
      </c>
      <c r="L69" t="s">
        <v>299</v>
      </c>
      <c r="M69" t="s">
        <v>300</v>
      </c>
    </row>
    <row r="70" spans="1:14" x14ac:dyDescent="0.3">
      <c r="A70" s="48" t="s">
        <v>557</v>
      </c>
      <c r="B70" s="49">
        <v>144.53376912346437</v>
      </c>
      <c r="D70">
        <v>137.80000000000001</v>
      </c>
      <c r="E70" t="s">
        <v>24</v>
      </c>
      <c r="F70" t="s">
        <v>310</v>
      </c>
      <c r="G70" t="s">
        <v>311</v>
      </c>
      <c r="H70" t="s">
        <v>312</v>
      </c>
      <c r="I70" t="s">
        <v>313</v>
      </c>
      <c r="J70" t="s">
        <v>314</v>
      </c>
      <c r="K70" t="s">
        <v>315</v>
      </c>
      <c r="L70" t="s">
        <v>316</v>
      </c>
      <c r="M70" t="s">
        <v>317</v>
      </c>
      <c r="N70" t="s">
        <v>318</v>
      </c>
    </row>
    <row r="71" spans="1:14" x14ac:dyDescent="0.3">
      <c r="A71" s="48" t="s">
        <v>558</v>
      </c>
      <c r="B71" s="49">
        <v>147.8719672972164</v>
      </c>
      <c r="E71" t="s">
        <v>36</v>
      </c>
      <c r="F71" t="s">
        <v>301</v>
      </c>
      <c r="K71" t="s">
        <v>302</v>
      </c>
      <c r="L71" t="s">
        <v>303</v>
      </c>
      <c r="M71" t="s">
        <v>304</v>
      </c>
      <c r="N71" t="s">
        <v>305</v>
      </c>
    </row>
    <row r="72" spans="1:14" x14ac:dyDescent="0.3">
      <c r="A72" s="48" t="s">
        <v>559</v>
      </c>
      <c r="B72" s="49" t="s">
        <v>536</v>
      </c>
      <c r="D72">
        <v>116.6</v>
      </c>
      <c r="E72" t="s">
        <v>125</v>
      </c>
      <c r="G72" t="s">
        <v>472</v>
      </c>
    </row>
    <row r="73" spans="1:14" x14ac:dyDescent="0.3">
      <c r="A73" s="48" t="s">
        <v>560</v>
      </c>
      <c r="B73" s="49" t="s">
        <v>536</v>
      </c>
    </row>
    <row r="74" spans="1:14" x14ac:dyDescent="0.3">
      <c r="A74" s="48" t="s">
        <v>95</v>
      </c>
      <c r="B74" s="49">
        <v>123.85279296750082</v>
      </c>
    </row>
    <row r="75" spans="1:14" x14ac:dyDescent="0.3">
      <c r="A75" s="48" t="s">
        <v>561</v>
      </c>
      <c r="B75" s="49">
        <v>156.53455183755995</v>
      </c>
    </row>
    <row r="76" spans="1:14" x14ac:dyDescent="0.3">
      <c r="A76" s="48" t="s">
        <v>562</v>
      </c>
      <c r="B76" s="49" t="s">
        <v>536</v>
      </c>
    </row>
    <row r="77" spans="1:14" x14ac:dyDescent="0.3">
      <c r="A77" s="48" t="s">
        <v>196</v>
      </c>
      <c r="B77" s="49">
        <v>165.91152688872572</v>
      </c>
    </row>
    <row r="78" spans="1:14" x14ac:dyDescent="0.3">
      <c r="A78" s="48" t="s">
        <v>563</v>
      </c>
      <c r="B78" s="49">
        <v>165.85627247944973</v>
      </c>
    </row>
    <row r="79" spans="1:14" x14ac:dyDescent="0.3">
      <c r="A79" s="48" t="s">
        <v>564</v>
      </c>
      <c r="B79" s="49" t="s">
        <v>536</v>
      </c>
    </row>
    <row r="80" spans="1:14" x14ac:dyDescent="0.3">
      <c r="A80" s="48" t="s">
        <v>158</v>
      </c>
      <c r="B80" s="49" t="s">
        <v>536</v>
      </c>
    </row>
    <row r="81" spans="1:2" x14ac:dyDescent="0.3">
      <c r="A81" s="48" t="s">
        <v>64</v>
      </c>
      <c r="B81" s="49">
        <v>130.88579993464253</v>
      </c>
    </row>
    <row r="82" spans="1:2" x14ac:dyDescent="0.3">
      <c r="A82" s="48" t="s">
        <v>439</v>
      </c>
      <c r="B82" s="49" t="s">
        <v>536</v>
      </c>
    </row>
    <row r="83" spans="1:2" x14ac:dyDescent="0.3">
      <c r="A83" s="48" t="s">
        <v>565</v>
      </c>
      <c r="B83" s="49" t="s">
        <v>536</v>
      </c>
    </row>
    <row r="84" spans="1:2" x14ac:dyDescent="0.3">
      <c r="A84" s="48" t="s">
        <v>138</v>
      </c>
      <c r="B84" s="49" t="s">
        <v>536</v>
      </c>
    </row>
    <row r="85" spans="1:2" x14ac:dyDescent="0.3">
      <c r="A85" s="48" t="s">
        <v>120</v>
      </c>
      <c r="B85" s="49">
        <v>161.75383738538363</v>
      </c>
    </row>
    <row r="86" spans="1:2" x14ac:dyDescent="0.3">
      <c r="A86" s="48" t="s">
        <v>566</v>
      </c>
      <c r="B86" s="49" t="s">
        <v>536</v>
      </c>
    </row>
    <row r="87" spans="1:2" x14ac:dyDescent="0.3">
      <c r="A87" s="48" t="s">
        <v>26</v>
      </c>
      <c r="B87" s="49">
        <v>133.64635854491647</v>
      </c>
    </row>
    <row r="88" spans="1:2" x14ac:dyDescent="0.3">
      <c r="A88" s="48" t="s">
        <v>567</v>
      </c>
      <c r="B88" s="49" t="s">
        <v>536</v>
      </c>
    </row>
    <row r="89" spans="1:2" x14ac:dyDescent="0.3">
      <c r="A89" s="48" t="s">
        <v>568</v>
      </c>
      <c r="B89" s="49">
        <v>119.23954527637733</v>
      </c>
    </row>
    <row r="90" spans="1:2" x14ac:dyDescent="0.3">
      <c r="A90" s="48" t="s">
        <v>24</v>
      </c>
      <c r="B90" s="49">
        <v>141.34863723487575</v>
      </c>
    </row>
    <row r="91" spans="1:2" x14ac:dyDescent="0.3">
      <c r="A91" s="48" t="s">
        <v>569</v>
      </c>
      <c r="B91" s="49">
        <v>186.23118691050854</v>
      </c>
    </row>
    <row r="92" spans="1:2" x14ac:dyDescent="0.3">
      <c r="A92" s="48" t="s">
        <v>36</v>
      </c>
      <c r="B92" s="49" t="s">
        <v>536</v>
      </c>
    </row>
    <row r="93" spans="1:2" x14ac:dyDescent="0.3">
      <c r="A93" s="48" t="s">
        <v>570</v>
      </c>
      <c r="B93" s="49" t="s">
        <v>536</v>
      </c>
    </row>
    <row r="94" spans="1:2" x14ac:dyDescent="0.3">
      <c r="A94" s="48" t="s">
        <v>571</v>
      </c>
      <c r="B94" s="49" t="s">
        <v>536</v>
      </c>
    </row>
    <row r="95" spans="1:2" x14ac:dyDescent="0.3">
      <c r="A95" s="48" t="s">
        <v>572</v>
      </c>
      <c r="B95" s="49">
        <v>143.4424567540766</v>
      </c>
    </row>
  </sheetData>
  <sortState ref="E2:N73">
    <sortCondition ref="E2:E73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N86"/>
  <sheetViews>
    <sheetView topLeftCell="D1" zoomScale="55" zoomScaleNormal="55" workbookViewId="0">
      <pane ySplit="2" topLeftCell="A3" activePane="bottomLeft" state="frozen"/>
      <selection pane="bottomLeft" activeCell="F4" sqref="F4"/>
    </sheetView>
  </sheetViews>
  <sheetFormatPr defaultRowHeight="14.4" x14ac:dyDescent="0.3"/>
  <cols>
    <col min="5" max="5" width="16.33203125" customWidth="1"/>
    <col min="11" max="11" width="15.33203125" customWidth="1"/>
    <col min="12" max="12" width="9.21875" customWidth="1"/>
  </cols>
  <sheetData>
    <row r="1" spans="5:14" x14ac:dyDescent="0.3">
      <c r="F1" t="s">
        <v>268</v>
      </c>
      <c r="G1" t="s">
        <v>269</v>
      </c>
      <c r="H1" t="s">
        <v>270</v>
      </c>
      <c r="I1" t="s">
        <v>271</v>
      </c>
      <c r="J1" t="s">
        <v>272</v>
      </c>
      <c r="K1" t="s">
        <v>273</v>
      </c>
      <c r="L1" t="s">
        <v>274</v>
      </c>
      <c r="M1" s="51" t="s">
        <v>275</v>
      </c>
      <c r="N1" t="s">
        <v>276</v>
      </c>
    </row>
    <row r="2" spans="5:14" ht="13.5" customHeight="1" x14ac:dyDescent="0.3">
      <c r="F2" s="52">
        <f t="shared" ref="F2:N2" si="0">MEDIAN(F3:F75)</f>
        <v>1.1719761719761719E-2</v>
      </c>
      <c r="G2" s="52">
        <f t="shared" si="0"/>
        <v>1.0888340301871127E-2</v>
      </c>
      <c r="H2" s="52">
        <f t="shared" si="0"/>
        <v>1.1684654399622553E-2</v>
      </c>
      <c r="I2" s="52">
        <f t="shared" si="0"/>
        <v>1.1307029165753499E-2</v>
      </c>
      <c r="J2" s="52">
        <f t="shared" si="0"/>
        <v>1.0888621054804225E-2</v>
      </c>
      <c r="K2" s="52">
        <f t="shared" si="0"/>
        <v>1.0457135457135457E-2</v>
      </c>
      <c r="L2" s="52">
        <f t="shared" si="0"/>
        <v>1.0439585358211302E-2</v>
      </c>
      <c r="M2" s="52">
        <f t="shared" si="0"/>
        <v>1.0955902492467818E-2</v>
      </c>
      <c r="N2" s="52">
        <f t="shared" si="0"/>
        <v>1.0933127925263629E-2</v>
      </c>
    </row>
    <row r="3" spans="5:14" x14ac:dyDescent="0.3">
      <c r="E3" t="s">
        <v>229</v>
      </c>
      <c r="F3" s="51" t="str">
        <f>IF(times!W5=0,"",times!W5*100/times!$D5)</f>
        <v/>
      </c>
      <c r="G3" s="51" t="str">
        <f>IF(times!X5=0,"",times!X5*100/times!$D5)</f>
        <v/>
      </c>
      <c r="H3" s="51" t="str">
        <f>IF(times!Y5=0,"",times!Y5*100/times!$D5)</f>
        <v/>
      </c>
      <c r="I3" s="51" t="str">
        <f>IF(times!Z5=0,"",times!Z5*100/times!$D5)</f>
        <v/>
      </c>
      <c r="J3" s="51" t="str">
        <f>IF(times!AA5=0,"",times!AA5*100/times!$D5)</f>
        <v/>
      </c>
      <c r="K3" s="51" t="str">
        <f>IF(times!AB5=0,"",times!AB5*100/times!$D5)</f>
        <v/>
      </c>
      <c r="L3" s="51" t="str">
        <f>IF(times!AC5=0,"",times!AC5*100/times!$D5)</f>
        <v/>
      </c>
      <c r="M3" s="51">
        <f>IF(times!AD5=0,"",times!AD5*100/times!$D5)</f>
        <v>1.0955902492467818E-2</v>
      </c>
      <c r="N3" s="51" t="str">
        <f>IF(times!AE5=0,"",times!AE5*100/times!$D5)</f>
        <v/>
      </c>
    </row>
    <row r="4" spans="5:14" x14ac:dyDescent="0.3">
      <c r="E4" t="s">
        <v>86</v>
      </c>
      <c r="F4" s="51">
        <f>IF(times!M6=0,"",times!M6*100/times!$D6)</f>
        <v>1.1719761719761719E-2</v>
      </c>
      <c r="G4" s="51" t="str">
        <f>IF(times!I6=0,"",times!I6*100/times!$D6)</f>
        <v/>
      </c>
      <c r="H4" s="51" t="str">
        <f>IF(times!J6=0,"",times!J6*100/times!$D6)</f>
        <v/>
      </c>
      <c r="I4" s="51" t="str">
        <f>IF(times!K6=0,"",times!K6*100/times!$D6)</f>
        <v/>
      </c>
      <c r="J4" s="51">
        <f>IF(times!L6=0,"",times!L6*100/times!$D6)</f>
        <v>1.0513791763791762E-2</v>
      </c>
      <c r="K4" s="51">
        <f>IF(times!N6=0,"",times!N6*100/times!$D6)</f>
        <v>1.0457135457135457E-2</v>
      </c>
      <c r="L4" s="51" t="str">
        <f>IF(times!O6=0,"",times!O6*100/times!$D6)</f>
        <v/>
      </c>
      <c r="M4" s="51">
        <f>IF(times!P6=0,"",times!P6*100/times!D6)</f>
        <v>1.0699948199948199E-2</v>
      </c>
      <c r="N4" s="51">
        <f>IF(times!R6=0,"",times!R6*100/times!$D6)</f>
        <v>1.0861823361823361E-2</v>
      </c>
    </row>
    <row r="5" spans="5:14" x14ac:dyDescent="0.3">
      <c r="E5" t="s">
        <v>368</v>
      </c>
      <c r="F5" s="51">
        <f>IF(times!M7=0,"",times!M7*100/times!$D7)</f>
        <v>1.1357461945261766E-2</v>
      </c>
      <c r="G5" s="51">
        <f>IF(times!I7=0,"",times!I7*100/times!$D7)</f>
        <v>1.0732095479359252E-2</v>
      </c>
      <c r="H5" s="51" t="str">
        <f>IF(times!J7=0,"",times!J7*100/times!$D7)</f>
        <v/>
      </c>
      <c r="I5" s="51">
        <f>IF(times!K7=0,"",times!K7*100/times!$D7)</f>
        <v>1.1307029165753499E-2</v>
      </c>
      <c r="J5" s="51">
        <f>IF(times!L7=0,"",times!L7*100/times!$D7)</f>
        <v>1.0550537473129491E-2</v>
      </c>
      <c r="K5" s="51">
        <f>IF(times!N7=0,"",times!N7*100/times!$D7)</f>
        <v>1.0843047594277441E-2</v>
      </c>
      <c r="L5" s="51">
        <f>IF(times!O7=0,"",times!O7*100/times!$D7)</f>
        <v>1.0439585358211302E-2</v>
      </c>
      <c r="M5" s="51">
        <f>IF(times!P7=0,"",times!P7*100/times!D7)</f>
        <v>1.0994345932802244E-2</v>
      </c>
      <c r="N5" s="51">
        <f>IF(times!R7=0,"",times!R7*100/times!$D7)</f>
        <v>1.1004432488703897E-2</v>
      </c>
    </row>
    <row r="6" spans="5:14" x14ac:dyDescent="0.3">
      <c r="E6" t="s">
        <v>154</v>
      </c>
      <c r="F6" s="51" t="str">
        <f>IF(times!W8=0,"",times!W8*100/times!$D8)</f>
        <v/>
      </c>
      <c r="G6" s="51" t="str">
        <f>IF(times!X8=0,"",times!X8*100/times!$D8)</f>
        <v/>
      </c>
      <c r="H6" s="51" t="str">
        <f>IF(times!Y8=0,"",times!Y8*100/times!$D8)</f>
        <v/>
      </c>
      <c r="I6" s="51" t="str">
        <f>IF(times!Z8=0,"",times!Z8*100/times!$D8)</f>
        <v/>
      </c>
      <c r="J6" s="51" t="str">
        <f>IF(times!AA8=0,"",times!AA8*100/times!$D8)</f>
        <v/>
      </c>
      <c r="K6" s="51" t="str">
        <f>IF(times!AB8=0,"",times!AB8*100/times!$D8)</f>
        <v/>
      </c>
      <c r="L6" s="51" t="str">
        <f>IF(times!AC8=0,"",times!AC8*100/times!$D8)</f>
        <v/>
      </c>
      <c r="M6" s="51"/>
      <c r="N6" s="51" t="str">
        <f>IF(times!AE8=0,"",times!AE8*100/times!$D8)</f>
        <v/>
      </c>
    </row>
    <row r="7" spans="5:14" x14ac:dyDescent="0.3">
      <c r="E7" t="s">
        <v>43</v>
      </c>
      <c r="F7" s="51" t="str">
        <f>IF(times!W9=0,"",times!W9*100/times!$D9)</f>
        <v/>
      </c>
      <c r="G7" s="51">
        <f>IF(times!X9=0,"",times!X9*100/times!$D9)</f>
        <v>1.1237679550576918E-2</v>
      </c>
      <c r="H7" s="51">
        <f>IF(times!Y9=0,"",times!Y9*100/times!$D9)</f>
        <v>1.0901285027079759E-2</v>
      </c>
      <c r="I7" s="51" t="str">
        <f>IF(times!Z9=0,"",times!Z9*100/times!$D9)</f>
        <v/>
      </c>
      <c r="J7" s="51" t="str">
        <f>IF(times!AA9=0,"",times!AA9*100/times!$D9)</f>
        <v/>
      </c>
      <c r="K7" s="51" t="str">
        <f>IF(times!AB9=0,"",times!AB9*100/times!$D9)</f>
        <v/>
      </c>
      <c r="L7" s="51" t="str">
        <f>IF(times!AC9=0,"",times!AC9*100/times!$D9)</f>
        <v/>
      </c>
      <c r="M7" s="51">
        <f>IF(times!AD9=0,"",times!AD9*100/times!D9)</f>
        <v>1.1384852154606925E-2</v>
      </c>
      <c r="N7" s="51" t="str">
        <f>IF(times!AE9=0,"",times!AE9*100/times!$D9)</f>
        <v/>
      </c>
    </row>
    <row r="8" spans="5:14" x14ac:dyDescent="0.3">
      <c r="E8" t="s">
        <v>143</v>
      </c>
      <c r="F8" s="51">
        <f>IF(times!M10=0,"",times!M10*100/times!$D10)</f>
        <v>1.2897069266907025E-2</v>
      </c>
      <c r="G8" s="51" t="str">
        <f>IF(times!I10=0,"",times!I10*100/times!$D10)</f>
        <v/>
      </c>
      <c r="H8" s="51" t="str">
        <f>IF(times!J10=0,"",times!J10*100/times!$D10)</f>
        <v/>
      </c>
      <c r="I8" s="51" t="str">
        <f>IF(times!K10=0,"",times!K10*100/times!$D10)</f>
        <v/>
      </c>
      <c r="J8" s="51">
        <f>IF(times!L10=0,"",times!L10*100/times!$D10)</f>
        <v>1.1633822244072981E-2</v>
      </c>
      <c r="K8" s="51">
        <f>IF(times!N10=0,"",times!N10*100/times!$D10)</f>
        <v>1.1872814924068612E-2</v>
      </c>
      <c r="L8" s="51" t="str">
        <f>IF(times!O10=0,"",times!O10*100/times!$D10)</f>
        <v/>
      </c>
      <c r="M8" s="51" t="str">
        <f>IF(times!P10=0,"",times!P10*100/times!D10)</f>
        <v/>
      </c>
      <c r="N8" s="51">
        <f>IF(times!R10=0,"",times!R10*100/times!$D10)</f>
        <v>1.2077665792636295E-2</v>
      </c>
    </row>
    <row r="9" spans="5:14" x14ac:dyDescent="0.3">
      <c r="E9" t="s">
        <v>384</v>
      </c>
      <c r="F9" s="51">
        <f>IF(times!M11=0,"",times!M11*100/times!$D11)</f>
        <v>1.6601197156752713E-2</v>
      </c>
      <c r="G9" s="51" t="str">
        <f>IF(times!I11=0,"",times!I11*100/times!$D11)</f>
        <v/>
      </c>
      <c r="H9" s="51">
        <f>IF(times!J11=0,"",times!J11*100/times!$D11)</f>
        <v>1.4808579623394439E-2</v>
      </c>
      <c r="I9" s="51" t="str">
        <f>IF(times!K11=0,"",times!K11*100/times!$D11)</f>
        <v/>
      </c>
      <c r="J9" s="51">
        <f>IF(times!L11=0,"",times!L11*100/times!$D11)</f>
        <v>1.4535789998752964E-2</v>
      </c>
      <c r="K9" s="51" t="str">
        <f>IF(times!N11=0,"",times!N11*100/times!$D11)</f>
        <v/>
      </c>
      <c r="L9" s="51">
        <f>IF(times!O11=0,"",times!O11*100/times!$D11)</f>
        <v>1.4438365132809577E-2</v>
      </c>
      <c r="M9" s="51" t="str">
        <f>IF(times!P11=0,"",times!P11*100/times!D11)</f>
        <v/>
      </c>
      <c r="N9" s="51" t="str">
        <f>IF(times!R11=0,"",times!R11*100/times!$D11)</f>
        <v/>
      </c>
    </row>
    <row r="10" spans="5:14" x14ac:dyDescent="0.3">
      <c r="E10" t="s">
        <v>376</v>
      </c>
      <c r="F10" s="51">
        <f>IF(times!M12=0,"",times!M12*100/times!$D12)</f>
        <v>1.1405333431509707E-2</v>
      </c>
      <c r="G10" s="51">
        <f>IF(times!I12=0,"",times!I12*100/times!$D12)</f>
        <v>1.0883771445401664E-2</v>
      </c>
      <c r="H10" s="51">
        <f>IF(times!J12=0,"",times!J12*100/times!$D12)</f>
        <v>1.0331529342463735E-2</v>
      </c>
      <c r="I10" s="51">
        <f>IF(times!K12=0,"",times!K12*100/times!$D12)</f>
        <v>1.1811844979505682E-2</v>
      </c>
      <c r="J10" s="51">
        <f>IF(times!L12=0,"",times!L12*100/times!$D12)</f>
        <v>1.0201138845936727E-2</v>
      </c>
      <c r="K10" s="51">
        <f>IF(times!N12=0,"",times!N12*100/times!$D12)</f>
        <v>9.9863780281275287E-3</v>
      </c>
      <c r="L10" s="51">
        <f>IF(times!O12=0,"",times!O12*100/times!$D12)</f>
        <v>9.86365756080799E-3</v>
      </c>
      <c r="M10" s="51">
        <f>IF(times!P12=0,"",times!P12*100/times!D12)</f>
        <v>1.0385219546916034E-2</v>
      </c>
      <c r="N10" s="51">
        <f>IF(times!R12=0,"",times!R12*100/times!$D12)</f>
        <v>1.0385219546916034E-2</v>
      </c>
    </row>
    <row r="11" spans="5:14" x14ac:dyDescent="0.3">
      <c r="E11" t="s">
        <v>137</v>
      </c>
      <c r="F11" s="51">
        <f>IF(times!M13=0,"",times!M13*100/times!$D13)</f>
        <v>1.0834319672535387E-2</v>
      </c>
      <c r="G11" s="51">
        <f>IF(times!I13=0,"",times!I13*100/times!$D13)</f>
        <v>1.08651427725995E-2</v>
      </c>
      <c r="H11" s="51" t="str">
        <f>IF(times!J13=0,"",times!J13*100/times!$D13)</f>
        <v/>
      </c>
      <c r="I11" s="51" t="str">
        <f>IF(times!K13=0,"",times!K13*100/times!$D13)</f>
        <v/>
      </c>
      <c r="J11" s="51" t="str">
        <f>IF(times!L13=0,"",times!L13*100/times!$D13)</f>
        <v/>
      </c>
      <c r="K11" s="51">
        <f>IF(times!N13=0,"",times!N13*100/times!$D13)</f>
        <v>9.7092765201952959E-3</v>
      </c>
      <c r="L11" s="51">
        <f>IF(times!O13=0,"",times!O13*100/times!$D13)</f>
        <v>9.1621664940573066E-3</v>
      </c>
      <c r="M11" s="51">
        <f>IF(times!P13=0,"",times!P13*100/times!D13)</f>
        <v>1.0071447945948614E-2</v>
      </c>
      <c r="N11" s="51">
        <f>IF(times!R13=0,"",times!R13*100/times!$D13)</f>
        <v>9.7555111702914647E-3</v>
      </c>
    </row>
    <row r="12" spans="5:14" x14ac:dyDescent="0.3">
      <c r="E12" t="s">
        <v>31</v>
      </c>
      <c r="F12" s="51">
        <f>IF(times!M14=0,"",times!M14*100/times!$D14)</f>
        <v>1.4401694655317845E-2</v>
      </c>
      <c r="G12" s="51" t="str">
        <f>IF(times!I14=0,"",times!I14*100/times!$D14)</f>
        <v/>
      </c>
      <c r="H12" s="51" t="str">
        <f>IF(times!J14=0,"",times!J14*100/times!$D14)</f>
        <v/>
      </c>
      <c r="I12" s="51" t="str">
        <f>IF(times!K14=0,"",times!K14*100/times!$D14)</f>
        <v/>
      </c>
      <c r="J12" s="51">
        <f>IF(times!L14=0,"",times!L14*100/times!$D14)</f>
        <v>1.3650857551823735E-2</v>
      </c>
      <c r="K12" s="51" t="str">
        <f>IF(times!N14=0,"",times!N14*100/times!$D14)</f>
        <v/>
      </c>
      <c r="L12" s="51" t="str">
        <f>IF(times!O14=0,"",times!O14*100/times!$D14)</f>
        <v/>
      </c>
      <c r="M12" s="51">
        <f>IF(times!P14=0,"",times!P14*100/times!D14)</f>
        <v>1.4249929708866908E-2</v>
      </c>
      <c r="N12" s="51">
        <f>IF(times!R14=0,"",times!R14*100/times!$D14)</f>
        <v>1.4657298775656262E-2</v>
      </c>
    </row>
    <row r="13" spans="5:14" x14ac:dyDescent="0.3">
      <c r="E13" t="s">
        <v>32</v>
      </c>
      <c r="F13" s="51">
        <f>IF(times!M15=0,"",times!M15*100/times!$D15)</f>
        <v>1.5954389318263665E-2</v>
      </c>
      <c r="G13" s="51">
        <f>IF(times!I15=0,"",times!I15*100/times!$D15)</f>
        <v>1.357378320729106E-2</v>
      </c>
      <c r="H13" s="51">
        <f>IF(times!J15=0,"",times!J15*100/times!$D15)</f>
        <v>1.4456771655724536E-2</v>
      </c>
      <c r="I13" s="51">
        <f>IF(times!K15=0,"",times!K15*100/times!$D15)</f>
        <v>1.5530208593035819E-2</v>
      </c>
      <c r="J13" s="51">
        <f>IF(times!L15=0,"",times!L15*100/times!$D15)</f>
        <v>1.3989307183024463E-2</v>
      </c>
      <c r="K13" s="51" t="str">
        <f>IF(times!N15=0,"",times!N15*100/times!$D15)</f>
        <v/>
      </c>
      <c r="L13" s="51" t="str">
        <f>IF(times!O15=0,"",times!O15*100/times!$D15)</f>
        <v/>
      </c>
      <c r="M13" s="51">
        <f>IF(times!P15=0,"",times!P15*100/times!D15)</f>
        <v>1.4205725920385609E-2</v>
      </c>
      <c r="N13" s="51" t="str">
        <f>IF(times!R15=0,"",times!R15*100/times!$D15)</f>
        <v/>
      </c>
    </row>
    <row r="14" spans="5:14" x14ac:dyDescent="0.3">
      <c r="E14" t="s">
        <v>45</v>
      </c>
      <c r="F14" s="51" t="str">
        <f>IF(times!W16=0,"",times!W16*100/times!$D16)</f>
        <v/>
      </c>
      <c r="G14" s="51">
        <f>IF(times!X16=0,"",times!X16*100/times!$D16)</f>
        <v>1.0486127848745346E-2</v>
      </c>
      <c r="H14" s="51" t="str">
        <f>IF(times!Y16=0,"",times!Y16*100/times!$D16)</f>
        <v/>
      </c>
      <c r="I14" s="51">
        <f>IF(times!Z16=0,"",times!Z16*100/times!$D16)</f>
        <v>1.0611660105514046E-2</v>
      </c>
      <c r="J14" s="51" t="str">
        <f>IF(times!AA16=0,"",times!AA16*100/times!$D16)</f>
        <v/>
      </c>
      <c r="K14" s="51" t="str">
        <f>IF(times!AB16=0,"",times!AB16*100/times!$D16)</f>
        <v/>
      </c>
      <c r="L14" s="51" t="str">
        <f>IF(times!AC16=0,"",times!AC16*100/times!$D16)</f>
        <v/>
      </c>
      <c r="M14" s="51">
        <f>IF(times!AD16=0,"",times!AD16*100/times!D16)</f>
        <v>1.0603291288396132E-2</v>
      </c>
      <c r="N14" s="51" t="str">
        <f>IF(times!AE16=0,"",times!AE16*100/times!$D16)</f>
        <v/>
      </c>
    </row>
    <row r="15" spans="5:14" x14ac:dyDescent="0.3">
      <c r="E15" t="s">
        <v>171</v>
      </c>
      <c r="F15" s="51" t="str">
        <f>IF(times!W17=0,"",times!W17*100/times!$D17)</f>
        <v/>
      </c>
      <c r="G15" s="51" t="str">
        <f>IF(times!X17=0,"",times!X17*100/times!$D17)</f>
        <v/>
      </c>
      <c r="H15" s="51">
        <f>IF(times!Y17=0,"",times!Y17*100/times!$D17)</f>
        <v>1.1684654399622553E-2</v>
      </c>
      <c r="I15" s="51" t="str">
        <f>IF(times!Z17=0,"",times!Z17*100/times!$D17)</f>
        <v/>
      </c>
      <c r="J15" s="51" t="str">
        <f>IF(times!AA17=0,"",times!AA17*100/times!$D17)</f>
        <v/>
      </c>
      <c r="K15" s="51" t="str">
        <f>IF(times!AB17=0,"",times!AB17*100/times!$D17)</f>
        <v/>
      </c>
      <c r="L15" s="51" t="str">
        <f>IF(times!AC17=0,"",times!AC17*100/times!$D17)</f>
        <v/>
      </c>
      <c r="M15" s="51">
        <f>IF(times!AD17=0,"",times!AD17*100/times!D17)</f>
        <v>1.0145744869072895E-2</v>
      </c>
      <c r="N15" s="51" t="str">
        <f>IF(times!AE17=0,"",times!AE17*100/times!$D17)</f>
        <v/>
      </c>
    </row>
    <row r="16" spans="5:14" x14ac:dyDescent="0.3">
      <c r="E16" t="s">
        <v>444</v>
      </c>
      <c r="F16" s="51">
        <f>IF(times!W18=0,"",times!W18*100/times!$D18)</f>
        <v>1.1819028022731725E-2</v>
      </c>
      <c r="G16" s="51" t="str">
        <f>IF(times!X18=0,"",times!X18*100/times!$D18)</f>
        <v/>
      </c>
      <c r="H16" s="51" t="str">
        <f>IF(times!Y18=0,"",times!Y18*100/times!$D18)</f>
        <v/>
      </c>
      <c r="I16" s="51" t="str">
        <f>IF(times!Z18=0,"",times!Z18*100/times!$D18)</f>
        <v/>
      </c>
      <c r="J16" s="51">
        <f>IF(times!AA18=0,"",times!AA18*100/times!$D18)</f>
        <v>1.1276629993561211E-2</v>
      </c>
      <c r="K16" s="51" t="str">
        <f>IF(times!AB18=0,"",times!AB18*100/times!$D18)</f>
        <v/>
      </c>
      <c r="L16" s="51">
        <f>IF(times!AC18=0,"",times!AC18*100/times!$D18)</f>
        <v>1.0533019792279049E-2</v>
      </c>
      <c r="M16" s="51" t="str">
        <f>IF(times!AD18=0,"",times!AD18*100/times!D18)</f>
        <v/>
      </c>
      <c r="N16" s="51" t="str">
        <f>IF(times!AE18=0,"",times!AE18*100/times!$D18)</f>
        <v/>
      </c>
    </row>
    <row r="17" spans="5:14" x14ac:dyDescent="0.3">
      <c r="E17" t="s">
        <v>103</v>
      </c>
      <c r="F17" s="51">
        <f>IF(times!M19=0,"",times!M19*100/times!$D19)</f>
        <v>1.0465342679127727E-2</v>
      </c>
      <c r="G17" s="51">
        <f>IF(times!I19=0,"",times!I19*100/times!$D19)</f>
        <v>9.4715407580477692E-3</v>
      </c>
      <c r="H17" s="51">
        <f>IF(times!J19=0,"",times!J19*100/times!$D19)</f>
        <v>1.2324495932848737E-2</v>
      </c>
      <c r="I17" s="51" t="str">
        <f>IF(times!K19=0,"",times!K19*100/times!$D19)</f>
        <v/>
      </c>
      <c r="J17" s="51" t="str">
        <f>IF(times!L19=0,"",times!L19*100/times!$D19)</f>
        <v/>
      </c>
      <c r="K17" s="51">
        <f>IF(times!N19=0,"",times!N19*100/times!$D19)</f>
        <v>8.6940766701280713E-3</v>
      </c>
      <c r="L17" s="51">
        <f>IF(times!O19=0,"",times!O19*100/times!$D19)</f>
        <v>8.8563300449982698E-3</v>
      </c>
      <c r="M17" s="51" t="str">
        <f>IF(times!P19=0,"",times!P19*100/times!D19)</f>
        <v/>
      </c>
      <c r="N17" s="51">
        <f>IF(times!R19=0,"",times!R19*100/times!$D19)</f>
        <v>1.2703087140879199E-2</v>
      </c>
    </row>
    <row r="18" spans="5:14" x14ac:dyDescent="0.3">
      <c r="E18" t="s">
        <v>473</v>
      </c>
      <c r="F18" s="51">
        <f>IF(times!M20=0,"",times!M20*100/times!$D20)</f>
        <v>1.1389741497358333E-2</v>
      </c>
      <c r="G18" s="51">
        <f>IF(times!I20=0,"",times!I20*100/times!$D20)</f>
        <v>1.0401651379181876E-2</v>
      </c>
      <c r="H18" s="51">
        <f>IF(times!J20=0,"",times!J20*100/times!$D20)</f>
        <v>1.014795256505549E-2</v>
      </c>
      <c r="I18" s="51">
        <f>IF(times!K20=0,"",times!K20*100/times!$D20)</f>
        <v>1.0401651379181876E-2</v>
      </c>
      <c r="J18" s="51">
        <f>IF(times!L20=0,"",times!L20*100/times!$D20)</f>
        <v>9.7206703517899954E-3</v>
      </c>
      <c r="K18" s="51" t="str">
        <f>IF(times!N20=0,"",times!N20*100/times!$D20)</f>
        <v/>
      </c>
      <c r="L18" s="51" t="str">
        <f>IF(times!O20=0,"",times!O20*100/times!$D20)</f>
        <v/>
      </c>
      <c r="M18" s="51">
        <f>IF(times!P20=0,"",times!P20*100/times!D20)</f>
        <v>1.0094542288397302E-2</v>
      </c>
      <c r="N18" s="51">
        <f>IF(times!R20=0,"",times!R20*100/times!$D20)</f>
        <v>1.0374946240852783E-2</v>
      </c>
    </row>
    <row r="19" spans="5:14" x14ac:dyDescent="0.3">
      <c r="E19" t="s">
        <v>87</v>
      </c>
      <c r="F19" s="51">
        <f>IF(times!M21=0,"",times!M21*100/times!$D21)</f>
        <v>1.0622359760290793E-2</v>
      </c>
      <c r="G19" s="51">
        <f>IF(times!I21=0,"",times!I21*100/times!$D21)</f>
        <v>9.885548678652125E-3</v>
      </c>
      <c r="H19" s="51">
        <f>IF(times!J21=0,"",times!J21*100/times!$D21)</f>
        <v>9.9392744866882796E-3</v>
      </c>
      <c r="I19" s="51" t="str">
        <f>IF(times!K21=0,"",times!K21*100/times!$D21)</f>
        <v/>
      </c>
      <c r="J19" s="51" t="str">
        <f>IF(times!L21=0,"",times!L21*100/times!$D21)</f>
        <v/>
      </c>
      <c r="K19" s="51" t="str">
        <f>IF(times!N21=0,"",times!N21*100/times!$D21)</f>
        <v/>
      </c>
      <c r="L19" s="51" t="str">
        <f>IF(times!O21=0,"",times!O21*100/times!$D21)</f>
        <v/>
      </c>
      <c r="M19" s="51">
        <f>IF(times!P21=0,"",times!P21*100/times!D21)</f>
        <v>9.977650063856959E-3</v>
      </c>
      <c r="N19" s="51">
        <f>IF(times!R21=0,"",times!R21*100/times!$D21)</f>
        <v>9.885548678652125E-3</v>
      </c>
    </row>
    <row r="20" spans="5:14" x14ac:dyDescent="0.3">
      <c r="E20" t="s">
        <v>28</v>
      </c>
      <c r="F20" s="51">
        <f>IF(times!M22=0,"",times!M22*100/times!$D22)</f>
        <v>1.0516544463244969E-2</v>
      </c>
      <c r="G20" s="51">
        <f>IF(times!I22=0,"",times!I22*100/times!$D22)</f>
        <v>9.8283109069911088E-3</v>
      </c>
      <c r="H20" s="51">
        <f>IF(times!J22=0,"",times!J22*100/times!$D22)</f>
        <v>9.7192007090484232E-3</v>
      </c>
      <c r="I20" s="51" t="str">
        <f>IF(times!K22=0,"",times!K22*100/times!$D22)</f>
        <v/>
      </c>
      <c r="J20" s="51">
        <f>IF(times!L22=0,"",times!L22*100/times!$D22)</f>
        <v>9.5765181425079907E-3</v>
      </c>
      <c r="K20" s="51">
        <f>IF(times!N22=0,"",times!N22*100/times!$D22)</f>
        <v>9.6268766954046136E-3</v>
      </c>
      <c r="L20" s="51">
        <f>IF(times!O22=0,"",times!O22*100/times!$D22)</f>
        <v>9.467407944565305E-3</v>
      </c>
      <c r="M20" s="51">
        <f>IF(times!P22=0,"",times!P22*100/times!D22)</f>
        <v>9.7443799854967372E-3</v>
      </c>
      <c r="N20" s="51">
        <f>IF(times!R22=0,"",times!R22*100/times!$D22)</f>
        <v>9.3247253780248708E-3</v>
      </c>
    </row>
    <row r="21" spans="5:14" x14ac:dyDescent="0.3">
      <c r="E21" t="s">
        <v>228</v>
      </c>
      <c r="F21" s="51" t="str">
        <f>IF(times!W23=0,"",times!W23*100/times!$D23)</f>
        <v/>
      </c>
      <c r="G21" s="51" t="str">
        <f>IF(times!X23=0,"",times!X23*100/times!$D23)</f>
        <v/>
      </c>
      <c r="H21" s="51" t="str">
        <f>IF(times!Y23=0,"",times!Y23*100/times!$D23)</f>
        <v/>
      </c>
      <c r="I21" s="51" t="str">
        <f>IF(times!Z23=0,"",times!Z23*100/times!$D23)</f>
        <v/>
      </c>
      <c r="J21" s="51" t="str">
        <f>IF(times!AA23=0,"",times!AA23*100/times!$D23)</f>
        <v/>
      </c>
      <c r="K21" s="51" t="str">
        <f>IF(times!AB23=0,"",times!AB23*100/times!$D23)</f>
        <v/>
      </c>
      <c r="L21" s="51" t="str">
        <f>IF(times!AC23=0,"",times!AC23*100/times!$D23)</f>
        <v/>
      </c>
      <c r="M21" s="51"/>
      <c r="N21" s="51" t="str">
        <f>IF(times!AE23=0,"",times!AE23*100/times!$D23)</f>
        <v/>
      </c>
    </row>
    <row r="22" spans="5:14" x14ac:dyDescent="0.3">
      <c r="E22" t="s">
        <v>84</v>
      </c>
      <c r="F22" s="51">
        <f>IF(times!M24=0,"",times!M24*100/times!$D24)</f>
        <v>1.1980321684382247E-2</v>
      </c>
      <c r="G22" s="51">
        <f>IF(times!I24=0,"",times!I24*100/times!$D24)</f>
        <v>1.1478486401060384E-2</v>
      </c>
      <c r="H22" s="51">
        <f>IF(times!J24=0,"",times!J24*100/times!$D24)</f>
        <v>1.1980321684382247E-2</v>
      </c>
      <c r="I22" s="51" t="str">
        <f>IF(times!K24=0,"",times!K24*100/times!$D24)</f>
        <v/>
      </c>
      <c r="J22" s="51">
        <f>IF(times!L24=0,"",times!L24*100/times!$D24)</f>
        <v>1.0960719838902908E-2</v>
      </c>
      <c r="K22" s="51">
        <f>IF(times!N24=0,"",times!N24*100/times!$D24)</f>
        <v>1.0920891641813871E-2</v>
      </c>
      <c r="L22" s="51">
        <f>IF(times!O24=0,"",times!O24*100/times!$D24)</f>
        <v>1.0745647574622109E-2</v>
      </c>
      <c r="M22" s="51">
        <f>IF(times!P24=0,"",times!P24*100/times!D24)</f>
        <v>1.1534245876985035E-2</v>
      </c>
      <c r="N22" s="51">
        <f>IF(times!R24=0,"",times!R24*100/times!$D24)</f>
        <v>1.1207654660854934E-2</v>
      </c>
    </row>
    <row r="23" spans="5:14" x14ac:dyDescent="0.3">
      <c r="E23" t="s">
        <v>146</v>
      </c>
      <c r="F23" s="51" t="str">
        <f>IF(times!W25=0,"",times!W25*100/times!$D25)</f>
        <v/>
      </c>
      <c r="G23" s="51" t="str">
        <f>IF(times!X25=0,"",times!X25*100/times!$D25)</f>
        <v/>
      </c>
      <c r="H23" s="51" t="str">
        <f>IF(times!Y25=0,"",times!Y25*100/times!$D25)</f>
        <v/>
      </c>
      <c r="I23" s="51" t="str">
        <f>IF(times!Z25=0,"",times!Z25*100/times!$D25)</f>
        <v/>
      </c>
      <c r="J23" s="51" t="str">
        <f>IF(times!AA25=0,"",times!AA25*100/times!$D25)</f>
        <v/>
      </c>
      <c r="K23" s="51" t="str">
        <f>IF(times!AB25=0,"",times!AB25*100/times!$D25)</f>
        <v/>
      </c>
      <c r="L23" s="51" t="str">
        <f>IF(times!AC25=0,"",times!AC25*100/times!$D25)</f>
        <v/>
      </c>
      <c r="M23" s="51">
        <f>IF(times!AD25=0,"",times!AD25*100/times!D25)</f>
        <v>1.0505943271094787E-2</v>
      </c>
      <c r="N23" s="51" t="str">
        <f>IF(times!AE25=0,"",times!AE25*100/times!$D25)</f>
        <v/>
      </c>
    </row>
    <row r="24" spans="5:14" x14ac:dyDescent="0.3">
      <c r="E24" t="s">
        <v>145</v>
      </c>
      <c r="F24" s="51" t="str">
        <f>IF(times!W26=0,"",times!W26*100/times!$D26)</f>
        <v/>
      </c>
      <c r="G24" s="51"/>
      <c r="H24" s="51" t="str">
        <f>IF(times!Y26=0,"",times!Y26*100/times!$D26)</f>
        <v/>
      </c>
      <c r="I24" s="51" t="str">
        <f>IF(times!Z26=0,"",times!Z26*100/times!$D26)</f>
        <v/>
      </c>
      <c r="J24" s="51" t="str">
        <f>IF(times!AA26=0,"",times!AA26*100/times!$D26)</f>
        <v/>
      </c>
      <c r="K24" s="51" t="str">
        <f>IF(times!AB26=0,"",times!AB26*100/times!$D26)</f>
        <v/>
      </c>
      <c r="L24" s="51" t="str">
        <f>IF(times!AC26=0,"",times!AC26*100/times!$D26)</f>
        <v/>
      </c>
      <c r="M24" s="51" t="str">
        <f>IF(times!AD26=0,"",times!AD26*100/times!D26)</f>
        <v/>
      </c>
      <c r="N24" s="51" t="str">
        <f>IF(times!AE26=0,"",times!AE26*100/times!$D26)</f>
        <v/>
      </c>
    </row>
    <row r="25" spans="5:14" x14ac:dyDescent="0.3">
      <c r="E25" t="s">
        <v>27</v>
      </c>
      <c r="F25" s="51">
        <f>IF(times!M27=0,"",times!M27*100/times!$D27)</f>
        <v>1.2017679700606529E-2</v>
      </c>
      <c r="G25" s="51">
        <f>IF(times!I27=0,"",times!I27*100/times!$D27)</f>
        <v>1.1549877403535941E-2</v>
      </c>
      <c r="H25" s="51">
        <f>IF(times!J27=0,"",times!J27*100/times!$D27)</f>
        <v>1.2283843076526003E-2</v>
      </c>
      <c r="I25" s="51">
        <f>IF(times!K27=0,"",times!K27*100/times!$D27)</f>
        <v>1.162246741515034E-2</v>
      </c>
      <c r="J25" s="51">
        <f>IF(times!L27=0,"",times!L27*100/times!$D27)</f>
        <v>1.1203058459156019E-2</v>
      </c>
      <c r="K25" s="51">
        <f>IF(times!N27=0,"",times!N27*100/times!$D27)</f>
        <v>1.0598141695702671E-2</v>
      </c>
      <c r="L25" s="51">
        <f>IF(times!O27=0,"",times!O27*100/times!$D27)</f>
        <v>1.1074009549619304E-2</v>
      </c>
      <c r="M25" s="51">
        <f>IF(times!P27=0,"",times!P27*100/times!D27)</f>
        <v>1.1243386243386244E-2</v>
      </c>
      <c r="N25" s="51" t="str">
        <f>IF(times!R27=0,"",times!R27*100/times!$D27)</f>
        <v/>
      </c>
    </row>
    <row r="26" spans="5:14" x14ac:dyDescent="0.3">
      <c r="E26" t="s">
        <v>89</v>
      </c>
      <c r="F26" s="51">
        <f>IF(times!M28=0,"",times!M28*100/times!$D28)</f>
        <v>9.2932138133030983E-3</v>
      </c>
      <c r="G26" s="51">
        <f>IF(times!I28=0,"",times!I28*100/times!$D28)</f>
        <v>8.8134212018140586E-3</v>
      </c>
      <c r="H26" s="51">
        <f>IF(times!J28=0,"",times!J28*100/times!$D28)</f>
        <v>8.9905753968253961E-3</v>
      </c>
      <c r="I26" s="51" t="str">
        <f>IF(times!K28=0,"",times!K28*100/times!$D28)</f>
        <v/>
      </c>
      <c r="J26" s="51">
        <f>IF(times!L28=0,"",times!L28*100/times!$D28)</f>
        <v>8.717462679516251E-3</v>
      </c>
      <c r="K26" s="51">
        <f>IF(times!N28=0,"",times!N28*100/times!$D28)</f>
        <v>8.5550713340891895E-3</v>
      </c>
      <c r="L26" s="51">
        <f>IF(times!O28=0,"",times!O28*100/times!$D28)</f>
        <v>8.5624527588813292E-3</v>
      </c>
      <c r="M26" s="51">
        <f>IF(times!P28=0,"",times!P28*100/times!D28)</f>
        <v>8.9905753968253961E-3</v>
      </c>
      <c r="N26" s="51">
        <f>IF(times!R28=0,"",times!R28*100/times!$D28)</f>
        <v>8.8872354497354488E-3</v>
      </c>
    </row>
    <row r="27" spans="5:14" x14ac:dyDescent="0.3">
      <c r="E27" t="s">
        <v>116</v>
      </c>
      <c r="F27" s="51">
        <f>IF(times!M29=0,"",times!M29*100/times!$D29)</f>
        <v>1.4621249896119006E-2</v>
      </c>
      <c r="G27" s="51" t="str">
        <f>IF(times!I29=0,"",times!I29*100/times!$D29)</f>
        <v/>
      </c>
      <c r="H27" s="51" t="str">
        <f>IF(times!J29=0,"",times!J29*100/times!$D29)</f>
        <v/>
      </c>
      <c r="I27" s="51" t="str">
        <f>IF(times!K29=0,"",times!K29*100/times!$D29)</f>
        <v/>
      </c>
      <c r="J27" s="51">
        <f>IF(times!L29=0,"",times!L29*100/times!$D29)</f>
        <v>1.1807806310424112E-2</v>
      </c>
      <c r="K27" s="51">
        <f>IF(times!N29=0,"",times!N29*100/times!$D29)</f>
        <v>1.1729895564974101E-2</v>
      </c>
      <c r="L27" s="51" t="str">
        <f>IF(times!O29=0,"",times!O29*100/times!$D29)</f>
        <v/>
      </c>
      <c r="M27" s="51">
        <f>IF(times!P29=0,"",times!P29*100/times!D29)</f>
        <v>1.2093479043740824E-2</v>
      </c>
      <c r="N27" s="51" t="str">
        <f>IF(times!R29=0,"",times!R29*100/times!$D29)</f>
        <v/>
      </c>
    </row>
    <row r="28" spans="5:14" x14ac:dyDescent="0.3">
      <c r="E28" t="s">
        <v>402</v>
      </c>
      <c r="F28" s="51" t="str">
        <f>IF(times!W30=0,"",times!W30*100/times!$D30)</f>
        <v/>
      </c>
      <c r="G28" s="51" t="str">
        <f>IF(times!X30=0,"",times!X30*100/times!$D30)</f>
        <v/>
      </c>
      <c r="H28" s="51" t="str">
        <f>IF(times!Y30=0,"",times!Y30*100/times!$D30)</f>
        <v/>
      </c>
      <c r="I28" s="51" t="str">
        <f>IF(times!Z30=0,"",times!Z30*100/times!$D30)</f>
        <v/>
      </c>
      <c r="J28" s="51">
        <f>IF(times!AA30=0,"",times!AA30*100/times!$D30)</f>
        <v>1.0639213194609906E-2</v>
      </c>
      <c r="K28" s="51" t="str">
        <f>IF(times!AB30=0,"",times!AB30*100/times!$D30)</f>
        <v/>
      </c>
      <c r="L28" s="51" t="str">
        <f>IF(times!AC30=0,"",times!AC30*100/times!$D30)</f>
        <v/>
      </c>
      <c r="M28" s="51" t="str">
        <f>IF(times!AD30=0,"",times!AD30*100/times!D30)</f>
        <v/>
      </c>
      <c r="N28" s="51" t="str">
        <f>IF(times!AE30=0,"",times!AE30*100/times!$D30)</f>
        <v/>
      </c>
    </row>
    <row r="29" spans="5:14" x14ac:dyDescent="0.3">
      <c r="E29" t="s">
        <v>448</v>
      </c>
      <c r="F29" s="51">
        <f>IF(times!M31=0,"",times!M31*100/times!$D31)</f>
        <v>1.3832429990966576E-2</v>
      </c>
      <c r="G29" s="51">
        <f>IF(times!I31=0,"",times!I31*100/times!$D31)</f>
        <v>1.1367058115025594E-2</v>
      </c>
      <c r="H29" s="51">
        <f>IF(times!J31=0,"",times!J31*100/times!$D31)</f>
        <v>1.2496236073471846E-2</v>
      </c>
      <c r="I29" s="51" t="str">
        <f>IF(times!K31=0,"",times!K31*100/times!$D31)</f>
        <v/>
      </c>
      <c r="J29" s="51" t="str">
        <f>IF(times!L31=0,"",times!L31*100/times!$D31)</f>
        <v/>
      </c>
      <c r="K29" s="51" t="str">
        <f>IF(times!N31=0,"",times!N31*100/times!$D31)</f>
        <v/>
      </c>
      <c r="L29" s="51" t="str">
        <f>IF(times!O31=0,"",times!O31*100/times!$D31)</f>
        <v/>
      </c>
      <c r="M29" s="51" t="str">
        <f>IF(times!P31=0,"",times!P31*100/times!D31)</f>
        <v/>
      </c>
      <c r="N29" s="51">
        <f>IF(times!R31=0,"",times!R31*100/times!$D31)</f>
        <v>1.2270400481782595E-2</v>
      </c>
    </row>
    <row r="30" spans="5:14" x14ac:dyDescent="0.3">
      <c r="E30" t="s">
        <v>122</v>
      </c>
      <c r="F30" s="51" t="str">
        <f>IF(times!W32=0,"",times!W32*100/times!$D32)</f>
        <v/>
      </c>
      <c r="G30" s="51" t="str">
        <f>IF(times!X32=0,"",times!X32*100/times!$D32)</f>
        <v/>
      </c>
      <c r="H30" s="51" t="str">
        <f>IF(times!Y32=0,"",times!Y32*100/times!$D32)</f>
        <v/>
      </c>
      <c r="I30" s="51" t="str">
        <f>IF(times!Z32=0,"",times!Z32*100/times!$D32)</f>
        <v/>
      </c>
      <c r="J30" s="51"/>
      <c r="K30" s="51" t="str">
        <f>IF(times!AB32=0,"",times!AB32*100/times!$D32)</f>
        <v/>
      </c>
      <c r="L30" s="51" t="str">
        <f>IF(times!AC32=0,"",times!AC32*100/times!$D32)</f>
        <v/>
      </c>
      <c r="M30" s="51" t="str">
        <f>IF(times!AD32=0,"",times!AD32*100/times!D32)</f>
        <v/>
      </c>
      <c r="N30" s="51" t="str">
        <f>IF(times!AE32=0,"",times!AE32*100/times!$D32)</f>
        <v/>
      </c>
    </row>
    <row r="31" spans="5:14" x14ac:dyDescent="0.3">
      <c r="F31" s="51"/>
      <c r="G31" s="51"/>
      <c r="H31" s="51"/>
      <c r="I31" s="51"/>
      <c r="J31" s="51"/>
      <c r="K31" s="51"/>
      <c r="L31" s="51"/>
      <c r="M31" s="51"/>
      <c r="N31" s="51"/>
    </row>
    <row r="32" spans="5:14" x14ac:dyDescent="0.3">
      <c r="E32" t="s">
        <v>468</v>
      </c>
      <c r="F32" s="51" t="str">
        <f>IF(times!W34=0,"",times!W34*100/times!$D34)</f>
        <v/>
      </c>
      <c r="G32" s="51" t="str">
        <f>IF(times!X34=0,"",times!X34*100/times!$D34)</f>
        <v/>
      </c>
      <c r="H32" s="51" t="str">
        <f>IF(times!Y34=0,"",times!Y34*100/times!$D34)</f>
        <v/>
      </c>
      <c r="I32" s="51" t="str">
        <f>IF(times!Z34=0,"",times!Z34*100/times!$D34)</f>
        <v/>
      </c>
      <c r="J32" s="51" t="str">
        <f>IF(times!AA34=0,"",times!AA34*100/times!$D34)</f>
        <v/>
      </c>
      <c r="K32" s="51" t="str">
        <f>IF(times!AB34=0,"",times!AB34*100/times!$D34)</f>
        <v/>
      </c>
      <c r="L32" s="51" t="str">
        <f>IF(times!AC34=0,"",times!AC34*100/times!$D34)</f>
        <v/>
      </c>
      <c r="M32" s="51">
        <f>IF(times!AD34=0,"",times!AD34*100/times!D34)</f>
        <v>1.0289660398153887E-2</v>
      </c>
      <c r="N32" s="51" t="str">
        <f>IF(times!AE34=0,"",times!AE34*100/times!$D34)</f>
        <v/>
      </c>
    </row>
    <row r="33" spans="5:14" x14ac:dyDescent="0.3">
      <c r="E33" t="s">
        <v>44</v>
      </c>
      <c r="F33" s="51" t="str">
        <f>IF(times!W35=0,"",times!W35*100/times!$D35)</f>
        <v/>
      </c>
      <c r="G33" s="51">
        <f>IF(times!X35=0,"",times!X35*100/times!$D35)</f>
        <v>1.1155418794831003E-2</v>
      </c>
      <c r="H33" s="51">
        <f>IF(times!Y35=0,"",times!Y35*100/times!$D35)</f>
        <v>1.1696181863853303E-2</v>
      </c>
      <c r="I33" s="51" t="str">
        <f>IF(times!Z35=0,"",times!Z35*100/times!$D35)</f>
        <v/>
      </c>
      <c r="J33" s="51" t="str">
        <f>IF(times!AA35=0,"",times!AA35*100/times!$D35)</f>
        <v/>
      </c>
      <c r="K33" s="51" t="str">
        <f>IF(times!AB35=0,"",times!AB35*100/times!$D35)</f>
        <v/>
      </c>
      <c r="L33" s="51" t="str">
        <f>IF(times!AC35=0,"",times!AC35*100/times!$D35)</f>
        <v/>
      </c>
      <c r="M33" s="51">
        <f>IF(times!AD35=0,"",times!AD35*100/times!D35)</f>
        <v>1.1199028719752155E-2</v>
      </c>
      <c r="N33" s="51" t="str">
        <f>IF(times!AE35=0,"",times!AE35*100/times!$D35)</f>
        <v/>
      </c>
    </row>
    <row r="34" spans="5:14" x14ac:dyDescent="0.3">
      <c r="E34" t="s">
        <v>73</v>
      </c>
      <c r="F34" s="51" t="str">
        <f>IF(times!M36=0,"",times!M36*100/times!$D36)</f>
        <v/>
      </c>
      <c r="G34" s="51" t="str">
        <f>IF(times!I36=0,"",times!I36*100/times!$D36)</f>
        <v/>
      </c>
      <c r="H34" s="51" t="str">
        <f>IF(times!J36=0,"",times!J36*100/times!$D36)</f>
        <v/>
      </c>
      <c r="I34" s="51" t="str">
        <f>IF(times!K36=0,"",times!K36*100/times!$D36)</f>
        <v/>
      </c>
      <c r="J34" s="51" t="str">
        <f>IF(times!L36=0,"",times!L36*100/times!$D36)</f>
        <v/>
      </c>
      <c r="K34" s="51" t="str">
        <f>IF(times!N36=0,"",times!N36*100/times!$D36)</f>
        <v/>
      </c>
      <c r="L34" s="51">
        <f>IF(times!O36=0,"",times!O36*100/times!$D36)</f>
        <v>1.1298726946799136E-2</v>
      </c>
      <c r="M34" s="51" t="str">
        <f>IF(times!P36=0,"",times!P36*100/times!D36)</f>
        <v/>
      </c>
      <c r="N34" s="51" t="str">
        <f>IF(times!R36=0,"",times!R36*100/times!$D36)</f>
        <v/>
      </c>
    </row>
    <row r="35" spans="5:14" x14ac:dyDescent="0.3">
      <c r="E35" t="s">
        <v>127</v>
      </c>
      <c r="F35" s="51">
        <f>IF(times!W37=0,"",times!W37*100/times!$D37)</f>
        <v>1.2243488249355811E-2</v>
      </c>
      <c r="G35" s="51" t="str">
        <f>IF(times!X37=0,"",times!X37*100/times!$D37)</f>
        <v/>
      </c>
      <c r="H35" s="51" t="str">
        <f>IF(times!Y37=0,"",times!Y37*100/times!$D37)</f>
        <v/>
      </c>
      <c r="I35" s="51" t="str">
        <f>IF(times!Z37=0,"",times!Z37*100/times!$D37)</f>
        <v/>
      </c>
      <c r="J35" s="51" t="str">
        <f>IF(times!AA37=0,"",times!AA37*100/times!$D37)</f>
        <v/>
      </c>
      <c r="K35" s="51" t="str">
        <f>IF(times!AB37=0,"",times!AB37*100/times!$D37)</f>
        <v/>
      </c>
      <c r="L35" s="51">
        <f>IF(times!AC37=0,"",times!AC37*100/times!$D37)</f>
        <v>1.0827046661078515E-2</v>
      </c>
      <c r="M35" s="51">
        <f>IF(times!AD37=0,"",times!AD37*100/times!D37)</f>
        <v>1.4212924156344106E-2</v>
      </c>
      <c r="N35" s="51" t="str">
        <f>IF(times!AE37=0,"",times!AE37*100/times!$D37)</f>
        <v/>
      </c>
    </row>
    <row r="36" spans="5:14" x14ac:dyDescent="0.3">
      <c r="E36" t="s">
        <v>152</v>
      </c>
      <c r="F36" s="51" t="str">
        <f>IF(times!W38=0,"",times!W38*100/times!$D38)</f>
        <v/>
      </c>
      <c r="G36" s="51" t="str">
        <f>IF(times!X38=0,"",times!X38*100/times!$D38)</f>
        <v/>
      </c>
      <c r="H36" s="51" t="str">
        <f>IF(times!Y38=0,"",times!Y38*100/times!$D38)</f>
        <v/>
      </c>
      <c r="I36" s="51" t="str">
        <f>IF(times!Z38=0,"",times!Z38*100/times!$D38)</f>
        <v/>
      </c>
      <c r="J36" s="51" t="str">
        <f>IF(times!AA38=0,"",times!AA38*100/times!$D38)</f>
        <v/>
      </c>
      <c r="K36" s="51" t="str">
        <f>IF(times!AB38=0,"",times!AB38*100/times!$D38)</f>
        <v/>
      </c>
      <c r="L36" s="51" t="str">
        <f>IF(times!AC38=0,"",times!AC38*100/times!$D38)</f>
        <v/>
      </c>
      <c r="M36" s="51">
        <f>IF(times!AD38=0,"",times!AD38*100/times!D38)</f>
        <v>1.1313532146865481E-2</v>
      </c>
      <c r="N36" s="51" t="str">
        <f>IF(times!AE38=0,"",times!AE38*100/times!$D38)</f>
        <v/>
      </c>
    </row>
    <row r="37" spans="5:14" x14ac:dyDescent="0.3">
      <c r="E37" t="s">
        <v>23</v>
      </c>
      <c r="F37" s="51">
        <f>IF(times!M39=0,"",times!M39*100/times!$D39)</f>
        <v>1.0998481680605335E-2</v>
      </c>
      <c r="G37" s="51">
        <f>IF(times!I39=0,"",times!I39*100/times!$D39)</f>
        <v>1.0998481680605335E-2</v>
      </c>
      <c r="H37" s="51">
        <f>IF(times!J39=0,"",times!J39*100/times!$D39)</f>
        <v>1.2468575766626841E-2</v>
      </c>
      <c r="I37" s="51">
        <f>IF(times!K39=0,"",times!K39*100/times!$D39)</f>
        <v>1.1130712365591397E-2</v>
      </c>
      <c r="J37" s="51">
        <f>IF(times!L39=0,"",times!L39*100/times!$D39)</f>
        <v>1.0259545499800876E-2</v>
      </c>
      <c r="K37" s="51">
        <f>IF(times!N39=0,"",times!N39*100/times!$D39)</f>
        <v>1.0072866885702907E-2</v>
      </c>
      <c r="L37" s="51">
        <f>IF(times!O39=0,"",times!O39*100/times!$D39)</f>
        <v>1.0166206192751891E-2</v>
      </c>
      <c r="M37" s="51">
        <f>IF(times!P39=0,"",times!P39*100/times!D39)</f>
        <v>1.092069892473118E-2</v>
      </c>
      <c r="N37" s="51">
        <f>IF(times!R39=0,"",times!R39*100/times!$D39)</f>
        <v>1.1465178215850259E-2</v>
      </c>
    </row>
    <row r="38" spans="5:14" x14ac:dyDescent="0.3">
      <c r="E38" t="s">
        <v>516</v>
      </c>
      <c r="F38" s="51" t="str">
        <f>IF(times!W40=0,"",times!W40*100/times!$D40)</f>
        <v/>
      </c>
      <c r="G38" s="51" t="str">
        <f>IF(times!X40=0,"",times!X40*100/times!$D40)</f>
        <v/>
      </c>
      <c r="H38" s="51" t="str">
        <f>IF(times!Y40=0,"",times!Y40*100/times!$D40)</f>
        <v/>
      </c>
      <c r="I38" s="51" t="str">
        <f>IF(times!Z40=0,"",times!Z40*100/times!$D40)</f>
        <v/>
      </c>
      <c r="J38" s="51" t="str">
        <f>IF(times!AA40=0,"",times!AA40*100/times!$D40)</f>
        <v/>
      </c>
      <c r="K38" s="51" t="str">
        <f>IF(times!AB40=0,"",times!AB40*100/times!$D40)</f>
        <v/>
      </c>
      <c r="L38" s="51" t="str">
        <f>IF(times!AC40=0,"",times!AC40*100/times!$D40)</f>
        <v/>
      </c>
      <c r="M38" s="51">
        <f>IF(times!AD40=0,"",times!AD40*100/times!D40)</f>
        <v>1.1226535908064569E-2</v>
      </c>
      <c r="N38" s="51" t="str">
        <f>IF(times!AE40=0,"",times!AE40*100/times!$D40)</f>
        <v/>
      </c>
    </row>
    <row r="39" spans="5:14" x14ac:dyDescent="0.3">
      <c r="E39" t="s">
        <v>129</v>
      </c>
      <c r="F39" s="51" t="str">
        <f>IF(times!M41=0,"",times!M41*100/times!$D41)</f>
        <v/>
      </c>
      <c r="G39" s="51" t="str">
        <f>IF(times!I41=0,"",times!I41*100/times!$D41)</f>
        <v/>
      </c>
      <c r="H39" s="51" t="str">
        <f>IF(times!J41=0,"",times!J41*100/times!$D41)</f>
        <v/>
      </c>
      <c r="I39" s="51" t="str">
        <f>IF(times!K41=0,"",times!K41*100/times!$D41)</f>
        <v/>
      </c>
      <c r="J39" s="51" t="str">
        <f>IF(times!L41=0,"",times!L41*100/times!$D41)</f>
        <v/>
      </c>
      <c r="K39" s="51" t="str">
        <f>IF(times!N41=0,"",times!N41*100/times!$D41)</f>
        <v/>
      </c>
      <c r="L39" s="51" t="str">
        <f>IF(times!O41=0,"",times!O41*100/times!$D41)</f>
        <v/>
      </c>
      <c r="M39" s="51" t="str">
        <f>IF(times!P41=0,"",times!P41*100/times!D41)</f>
        <v/>
      </c>
      <c r="N39" s="51" t="str">
        <f>IF(times!R41=0,"",times!R41*100/times!$D41)</f>
        <v/>
      </c>
    </row>
    <row r="40" spans="5:14" x14ac:dyDescent="0.3">
      <c r="E40" t="s">
        <v>41</v>
      </c>
      <c r="F40" s="51" t="str">
        <f>IF(times!W42=0,"",times!W42*100/times!$D42)</f>
        <v/>
      </c>
      <c r="G40" s="51"/>
      <c r="H40" s="51" t="str">
        <f>IF(times!Y42=0,"",times!Y42*100/times!$D42)</f>
        <v/>
      </c>
      <c r="I40" s="51" t="str">
        <f>IF(times!Z42=0,"",times!Z42*100/times!$D42)</f>
        <v/>
      </c>
      <c r="J40" s="51" t="str">
        <f>IF(times!AA42=0,"",times!AA42*100/times!$D42)</f>
        <v/>
      </c>
      <c r="K40" s="51" t="str">
        <f>IF(times!AB42=0,"",times!AB42*100/times!$D42)</f>
        <v/>
      </c>
      <c r="L40" s="51" t="str">
        <f>IF(times!AC42=0,"",times!AC42*100/times!$D42)</f>
        <v/>
      </c>
      <c r="M40" s="51" t="str">
        <f>IF(times!AD42=0,"",times!AD42*100/times!D42)</f>
        <v/>
      </c>
      <c r="N40" s="51" t="str">
        <f>IF(times!AE42=0,"",times!AE42*100/times!$D42)</f>
        <v/>
      </c>
    </row>
    <row r="41" spans="5:14" x14ac:dyDescent="0.3">
      <c r="E41" t="s">
        <v>243</v>
      </c>
      <c r="F41" s="51">
        <f>IF(times!W43=0,"",times!W43*100/times!$D43)</f>
        <v>1.2763591144738686E-2</v>
      </c>
      <c r="G41" s="51" t="str">
        <f>IF(times!X43=0,"",times!X43*100/times!$D43)</f>
        <v/>
      </c>
      <c r="H41" s="51" t="str">
        <f>IF(times!Y43=0,"",times!Y43*100/times!$D43)</f>
        <v/>
      </c>
      <c r="I41" s="51" t="str">
        <f>IF(times!Z43=0,"",times!Z43*100/times!$D43)</f>
        <v/>
      </c>
      <c r="J41" s="51" t="str">
        <f>IF(times!AA43=0,"",times!AA43*100/times!$D43)</f>
        <v/>
      </c>
      <c r="K41" s="51" t="str">
        <f>IF(times!AB43=0,"",times!AB43*100/times!$D43)</f>
        <v/>
      </c>
      <c r="L41" s="51" t="str">
        <f>IF(times!AC43=0,"",times!AC43*100/times!$D43)</f>
        <v/>
      </c>
      <c r="M41" s="51" t="str">
        <f>IF(times!AD43=0,"",times!AD43*100/times!D43)</f>
        <v/>
      </c>
      <c r="N41" s="51" t="str">
        <f>IF(times!AE43=0,"",times!AE43*100/times!$D43)</f>
        <v/>
      </c>
    </row>
    <row r="42" spans="5:14" x14ac:dyDescent="0.3">
      <c r="E42" t="s">
        <v>135</v>
      </c>
      <c r="F42" s="51" t="str">
        <f>IF(times!M44=0,"",times!M44*100/times!$D44)</f>
        <v/>
      </c>
      <c r="G42" s="51" t="str">
        <f>IF(times!I44=0,"",times!I44*100/times!$D44)</f>
        <v/>
      </c>
      <c r="H42" s="51" t="str">
        <f>IF(times!J44=0,"",times!J44*100/times!$D44)</f>
        <v/>
      </c>
      <c r="I42" s="51" t="str">
        <f>IF(times!K44=0,"",times!K44*100/times!$D44)</f>
        <v/>
      </c>
      <c r="J42" s="51" t="str">
        <f>IF(times!L44=0,"",times!L44*100/times!$D44)</f>
        <v/>
      </c>
      <c r="K42" s="51" t="str">
        <f>IF(times!N44=0,"",times!N44*100/times!$D44)</f>
        <v/>
      </c>
      <c r="L42" s="51" t="str">
        <f>IF(times!O44=0,"",times!O44*100/times!$D44)</f>
        <v/>
      </c>
      <c r="M42" s="51" t="str">
        <f>IF(times!P44=0,"",times!P44*100/times!D44)</f>
        <v/>
      </c>
      <c r="N42" s="51" t="str">
        <f>IF(times!R44=0,"",times!R44*100/times!$D44)</f>
        <v/>
      </c>
    </row>
    <row r="43" spans="5:14" x14ac:dyDescent="0.3">
      <c r="E43" t="s">
        <v>38</v>
      </c>
      <c r="F43" s="51">
        <f>IF(times!W45=0,"",times!W45*100/times!$D45)</f>
        <v>1.0582540106159001E-2</v>
      </c>
      <c r="G43" s="51">
        <f>IF(times!X45=0,"",times!X45*100/times!$D45)</f>
        <v>1.0888340301871127E-2</v>
      </c>
      <c r="H43" s="51" t="str">
        <f>IF(times!Y45=0,"",times!Y45*100/times!$D45)</f>
        <v/>
      </c>
      <c r="I43" s="51" t="str">
        <f>IF(times!Z45=0,"",times!Z45*100/times!$D45)</f>
        <v/>
      </c>
      <c r="J43" s="51" t="str">
        <f>IF(times!AA45=0,"",times!AA45*100/times!$D45)</f>
        <v/>
      </c>
      <c r="K43" s="51" t="str">
        <f>IF(times!AB45=0,"",times!AB45*100/times!$D45)</f>
        <v/>
      </c>
      <c r="L43" s="51" t="str">
        <f>IF(times!AC45=0,"",times!AC45*100/times!$D45)</f>
        <v/>
      </c>
      <c r="M43" s="51" t="str">
        <f>IF(times!AD45=0,"",times!AD45*100/times!D45)</f>
        <v/>
      </c>
      <c r="N43" s="51" t="str">
        <f>IF(times!AE45=0,"",times!AE45*100/times!$D45)</f>
        <v/>
      </c>
    </row>
    <row r="44" spans="5:14" x14ac:dyDescent="0.3">
      <c r="E44" t="s">
        <v>94</v>
      </c>
      <c r="F44" s="51" t="str">
        <f>IF(times!M46=0,"",times!M46*100/times!$D46)</f>
        <v/>
      </c>
      <c r="G44" s="51" t="str">
        <f>IF(times!I46=0,"",times!I46*100/times!$D46)</f>
        <v/>
      </c>
      <c r="H44" s="51" t="str">
        <f>IF(times!J46=0,"",times!J46*100/times!$D46)</f>
        <v/>
      </c>
      <c r="I44" s="51" t="str">
        <f>IF(times!K46=0,"",times!K46*100/times!$D46)</f>
        <v/>
      </c>
      <c r="J44" s="51" t="str">
        <f>IF(times!L46=0,"",times!L46*100/times!$D46)</f>
        <v/>
      </c>
      <c r="K44" s="51" t="str">
        <f>IF(times!N46=0,"",times!N46*100/times!$D46)</f>
        <v/>
      </c>
      <c r="L44" s="51" t="str">
        <f>IF(times!O46=0,"",times!O46*100/times!$D46)</f>
        <v/>
      </c>
      <c r="M44" s="51" t="str">
        <f>IF(times!P46=0,"",times!P46*100/times!D46)</f>
        <v/>
      </c>
      <c r="N44" s="51" t="str">
        <f>IF(times!R46=0,"",times!R46*100/times!$D46)</f>
        <v/>
      </c>
    </row>
    <row r="45" spans="5:14" x14ac:dyDescent="0.3">
      <c r="E45" t="s">
        <v>109</v>
      </c>
      <c r="F45" s="51" t="str">
        <f>IF(times!M47=0,"",times!M47*100/times!$D47)</f>
        <v/>
      </c>
      <c r="G45" s="51" t="str">
        <f>IF(times!I47=0,"",times!I47*100/times!$D47)</f>
        <v/>
      </c>
      <c r="H45" s="51" t="str">
        <f>IF(times!J47=0,"",times!J47*100/times!$D47)</f>
        <v/>
      </c>
      <c r="I45" s="51" t="str">
        <f>IF(times!K47=0,"",times!K47*100/times!$D47)</f>
        <v/>
      </c>
      <c r="J45" s="51" t="str">
        <f>IF(times!L47=0,"",times!L47*100/times!$D47)</f>
        <v/>
      </c>
      <c r="K45" s="51" t="str">
        <f>IF(times!N47=0,"",times!N47*100/times!$D47)</f>
        <v/>
      </c>
      <c r="L45" s="51" t="str">
        <f>IF(times!O47=0,"",times!O47*100/times!$D47)</f>
        <v/>
      </c>
      <c r="M45" s="51" t="str">
        <f>IF(times!P47=0,"",times!P47*100/times!D47)</f>
        <v/>
      </c>
      <c r="N45" s="51" t="str">
        <f>IF(times!R47=0,"",times!R47*100/times!$D47)</f>
        <v/>
      </c>
    </row>
    <row r="46" spans="5:14" x14ac:dyDescent="0.3">
      <c r="E46" t="s">
        <v>175</v>
      </c>
      <c r="F46" s="51" t="str">
        <f>IF(times!W48=0,"",times!W48*100/times!$D48)</f>
        <v/>
      </c>
      <c r="G46" s="51" t="str">
        <f>IF(times!X48=0,"",times!X48*100/times!$D48)</f>
        <v/>
      </c>
      <c r="H46" s="51" t="str">
        <f>IF(times!Y48=0,"",times!Y48*100/times!$D48)</f>
        <v/>
      </c>
      <c r="I46" s="51" t="str">
        <f>IF(times!Z48=0,"",times!Z48*100/times!$D48)</f>
        <v/>
      </c>
      <c r="J46" s="51" t="str">
        <f>IF(times!AA48=0,"",times!AA48*100/times!$D48)</f>
        <v/>
      </c>
      <c r="K46" s="51" t="str">
        <f>IF(times!AB48=0,"",times!AB48*100/times!$D48)</f>
        <v/>
      </c>
      <c r="L46" s="51" t="str">
        <f>IF(times!AC48=0,"",times!AC48*100/times!$D48)</f>
        <v/>
      </c>
      <c r="M46" s="51">
        <f>IF(times!AD48=0,"",times!AD48*100/times!D48)</f>
        <v>1.0862431603251416E-2</v>
      </c>
      <c r="N46" s="51" t="str">
        <f>IF(times!AE48=0,"",times!AE48*100/times!$D48)</f>
        <v/>
      </c>
    </row>
    <row r="47" spans="5:14" x14ac:dyDescent="0.3">
      <c r="E47" t="s">
        <v>247</v>
      </c>
      <c r="F47" s="51" t="str">
        <f>IF(times!W49=0,"",times!W49*100/times!$D49)</f>
        <v/>
      </c>
      <c r="G47" s="51" t="str">
        <f>IF(times!X49=0,"",times!X49*100/times!$D49)</f>
        <v/>
      </c>
      <c r="H47" s="51" t="str">
        <f>IF(times!Y49=0,"",times!Y49*100/times!$D49)</f>
        <v/>
      </c>
      <c r="I47" s="51" t="str">
        <f>IF(times!Z49=0,"",times!Z49*100/times!$D49)</f>
        <v/>
      </c>
      <c r="J47" s="51" t="str">
        <f>IF(times!AA49=0,"",times!AA49*100/times!$D49)</f>
        <v/>
      </c>
      <c r="K47" s="51" t="str">
        <f>IF(times!AB49=0,"",times!AB49*100/times!$D49)</f>
        <v/>
      </c>
      <c r="L47" s="51" t="str">
        <f>IF(times!AC49=0,"",times!AC49*100/times!$D49)</f>
        <v/>
      </c>
      <c r="M47" s="51">
        <f>IF(times!AD49=0,"",times!AD49*100/times!D49)</f>
        <v>1.3093413229282796E-2</v>
      </c>
      <c r="N47" s="51" t="str">
        <f>IF(times!AE49=0,"",times!AE49*100/times!$D49)</f>
        <v/>
      </c>
    </row>
    <row r="48" spans="5:14" x14ac:dyDescent="0.3">
      <c r="E48" t="s">
        <v>397</v>
      </c>
      <c r="F48" s="51" t="str">
        <f>IF(times!M50=0,"",times!M50*100/times!$D50)</f>
        <v/>
      </c>
      <c r="G48" s="51" t="str">
        <f>IF(times!I50=0,"",times!I50*100/times!$D50)</f>
        <v/>
      </c>
      <c r="H48" s="51" t="str">
        <f>IF(times!J50=0,"",times!J50*100/times!$D50)</f>
        <v/>
      </c>
      <c r="I48" s="51" t="str">
        <f>IF(times!K50=0,"",times!K50*100/times!$D50)</f>
        <v/>
      </c>
      <c r="J48" s="51" t="str">
        <f>IF(times!L50=0,"",times!L50*100/times!$D50)</f>
        <v/>
      </c>
      <c r="K48" s="51" t="str">
        <f>IF(times!N50=0,"",times!N50*100/times!$D50)</f>
        <v/>
      </c>
      <c r="L48" s="51" t="str">
        <f>IF(times!O50=0,"",times!O50*100/times!$D50)</f>
        <v/>
      </c>
      <c r="M48" s="51" t="str">
        <f>IF(times!P50=0,"",times!P50*100/times!D50)</f>
        <v/>
      </c>
      <c r="N48" s="51" t="str">
        <f>IF(times!R50=0,"",times!R50*100/times!$D50)</f>
        <v/>
      </c>
    </row>
    <row r="49" spans="5:14" x14ac:dyDescent="0.3">
      <c r="E49" t="s">
        <v>97</v>
      </c>
      <c r="F49" s="51" t="str">
        <f>IF(times!W51=0,"",times!W51*100/times!$D51)</f>
        <v/>
      </c>
      <c r="G49" s="51" t="str">
        <f>IF(times!X51=0,"",times!X51*100/times!$D51)</f>
        <v/>
      </c>
      <c r="H49" s="51" t="str">
        <f>IF(times!Y51=0,"",times!Y51*100/times!$D51)</f>
        <v/>
      </c>
      <c r="I49" s="51" t="str">
        <f>IF(times!Z51=0,"",times!Z51*100/times!$D51)</f>
        <v/>
      </c>
      <c r="J49" s="51">
        <f>IF(times!AA51=0,"",times!AA51*100/times!$D51)</f>
        <v>1.081652227070554E-2</v>
      </c>
      <c r="K49" s="51" t="str">
        <f>IF(times!AB51=0,"",times!AB51*100/times!$D51)</f>
        <v/>
      </c>
      <c r="L49" s="51" t="str">
        <f>IF(times!AC51=0,"",times!AC51*100/times!$D51)</f>
        <v/>
      </c>
      <c r="M49" s="51" t="str">
        <f>IF(times!AD51=0,"",times!AD51*100/times!D51)</f>
        <v/>
      </c>
      <c r="N49" s="51" t="str">
        <f>IF(times!AE51=0,"",times!AE51*100/times!$D51)</f>
        <v/>
      </c>
    </row>
    <row r="50" spans="5:14" x14ac:dyDescent="0.3">
      <c r="E50" t="s">
        <v>81</v>
      </c>
      <c r="F50" s="51" t="str">
        <f>IF(times!M52=0,"",times!M52*100/times!$D52)</f>
        <v/>
      </c>
      <c r="G50" s="51" t="str">
        <f>IF(times!I52=0,"",times!I52*100/times!$D52)</f>
        <v/>
      </c>
      <c r="H50" s="51" t="str">
        <f>IF(times!J52=0,"",times!J52*100/times!$D52)</f>
        <v/>
      </c>
      <c r="I50" s="51" t="str">
        <f>IF(times!K52=0,"",times!K52*100/times!$D52)</f>
        <v/>
      </c>
      <c r="J50" s="51" t="str">
        <f>IF(times!L52=0,"",times!L52*100/times!$D52)</f>
        <v/>
      </c>
      <c r="K50" s="51" t="str">
        <f>IF(times!N52=0,"",times!N52*100/times!$D52)</f>
        <v/>
      </c>
      <c r="L50" s="51" t="str">
        <f>IF(times!O52=0,"",times!O52*100/times!$D52)</f>
        <v/>
      </c>
      <c r="M50" s="51" t="str">
        <f>IF(times!P52=0,"",times!P52*100/times!D52)</f>
        <v/>
      </c>
      <c r="N50" s="51" t="str">
        <f>IF(times!R52=0,"",times!R52*100/times!$D52)</f>
        <v/>
      </c>
    </row>
    <row r="51" spans="5:14" x14ac:dyDescent="0.3">
      <c r="E51" t="s">
        <v>290</v>
      </c>
      <c r="F51" s="51" t="str">
        <f>IF(times!W53=0,"",times!W53*100/times!$D53)</f>
        <v/>
      </c>
      <c r="G51" s="51"/>
      <c r="H51" s="51" t="str">
        <f>IF(times!Y53=0,"",times!Y53*100/times!$D53)</f>
        <v/>
      </c>
      <c r="I51" s="51" t="str">
        <f>IF(times!Z53=0,"",times!Z53*100/times!$D53)</f>
        <v/>
      </c>
      <c r="J51" s="51" t="str">
        <f>IF(times!AA53=0,"",times!AA53*100/times!$D53)</f>
        <v/>
      </c>
      <c r="K51" s="51" t="str">
        <f>IF(times!AB53=0,"",times!AB53*100/times!$D53)</f>
        <v/>
      </c>
      <c r="L51" s="51"/>
      <c r="M51" s="51" t="str">
        <f>IF(times!AD53=0,"",times!AD53*100/times!D53)</f>
        <v/>
      </c>
      <c r="N51" s="51" t="str">
        <f>IF(times!AE53=0,"",times!AE53*100/times!$D53)</f>
        <v/>
      </c>
    </row>
    <row r="52" spans="5:14" x14ac:dyDescent="0.3">
      <c r="E52" t="s">
        <v>173</v>
      </c>
      <c r="F52" s="51" t="str">
        <f>IF(times!W54=0,"",times!W54*100/times!$D54)</f>
        <v/>
      </c>
      <c r="G52" s="51" t="str">
        <f>IF(times!X54=0,"",times!X54*100/times!$D54)</f>
        <v/>
      </c>
      <c r="H52" s="51" t="str">
        <f>IF(times!Y54=0,"",times!Y54*100/times!$D54)</f>
        <v/>
      </c>
      <c r="I52" s="51" t="str">
        <f>IF(times!Z54=0,"",times!Z54*100/times!$D54)</f>
        <v/>
      </c>
      <c r="J52" s="51" t="str">
        <f>IF(times!AA54=0,"",times!AA54*100/times!$D54)</f>
        <v/>
      </c>
      <c r="K52" s="51" t="str">
        <f>IF(times!AB54=0,"",times!AB54*100/times!$D54)</f>
        <v/>
      </c>
      <c r="L52" s="51" t="str">
        <f>IF(times!AC54=0,"",times!AC54*100/times!$D54)</f>
        <v/>
      </c>
      <c r="M52" s="51"/>
      <c r="N52" s="51" t="str">
        <f>IF(times!AE54=0,"",times!AE54*100/times!$D54)</f>
        <v/>
      </c>
    </row>
    <row r="53" spans="5:14" x14ac:dyDescent="0.3">
      <c r="E53" t="s">
        <v>39</v>
      </c>
      <c r="F53" s="51" t="str">
        <f>IF(times!W55=0,"",times!W55*100/times!$D55)</f>
        <v/>
      </c>
      <c r="G53" s="51">
        <f>IF(times!X55=0,"",times!X55*100/times!$D55)</f>
        <v>1.0515469738030716E-2</v>
      </c>
      <c r="H53" s="51">
        <f>IF(times!Y55=0,"",times!Y55*100/times!$D55)</f>
        <v>1.1344709801264679E-2</v>
      </c>
      <c r="I53" s="51" t="str">
        <f>IF(times!Z55=0,"",times!Z55*100/times!$D55)</f>
        <v/>
      </c>
      <c r="J53" s="51" t="str">
        <f>IF(times!AA55=0,"",times!AA55*100/times!$D55)</f>
        <v/>
      </c>
      <c r="K53" s="51" t="str">
        <f>IF(times!AB55=0,"",times!AB55*100/times!$D55)</f>
        <v/>
      </c>
      <c r="L53" s="51" t="str">
        <f>IF(times!AC55=0,"",times!AC55*100/times!$D55)</f>
        <v/>
      </c>
      <c r="M53" s="51" t="str">
        <f>IF(times!AD55=0,"",times!AD55*100/times!D55)</f>
        <v/>
      </c>
      <c r="N53" s="51" t="str">
        <f>IF(times!AE55=0,"",times!AE55*100/times!$D55)</f>
        <v/>
      </c>
    </row>
    <row r="54" spans="5:14" x14ac:dyDescent="0.3">
      <c r="E54" t="s">
        <v>470</v>
      </c>
      <c r="F54" s="51" t="str">
        <f>IF(times!W56=0,"",times!W56*100/times!$D56)</f>
        <v/>
      </c>
      <c r="G54" s="51" t="str">
        <f>IF(times!X56=0,"",times!X56*100/times!$D56)</f>
        <v/>
      </c>
      <c r="H54" s="51" t="str">
        <f>IF(times!Y56=0,"",times!Y56*100/times!$D56)</f>
        <v/>
      </c>
      <c r="I54" s="51" t="str">
        <f>IF(times!Z56=0,"",times!Z56*100/times!$D56)</f>
        <v/>
      </c>
      <c r="J54" s="51" t="str">
        <f>IF(times!AA56=0,"",times!AA56*100/times!$D56)</f>
        <v/>
      </c>
      <c r="K54" s="51" t="str">
        <f>IF(times!AB56=0,"",times!AB56*100/times!$D56)</f>
        <v/>
      </c>
      <c r="L54" s="51" t="str">
        <f>IF(times!AC56=0,"",times!AC56*100/times!$D56)</f>
        <v/>
      </c>
      <c r="M54" s="51">
        <f>IF(times!AD56=0,"",times!AD56*100/times!D56)</f>
        <v>1.1340815383521715E-2</v>
      </c>
      <c r="N54" s="51" t="str">
        <f>IF(times!AE56=0,"",times!AE56*100/times!$D56)</f>
        <v/>
      </c>
    </row>
    <row r="55" spans="5:14" x14ac:dyDescent="0.3">
      <c r="E55" t="s">
        <v>514</v>
      </c>
      <c r="F55" s="51" t="str">
        <f>IF(times!W57=0,"",times!W57*100/times!$D57)</f>
        <v/>
      </c>
      <c r="G55" s="51" t="str">
        <f>IF(times!X57=0,"",times!X57*100/times!$D57)</f>
        <v/>
      </c>
      <c r="H55" s="51" t="str">
        <f>IF(times!Y57=0,"",times!Y57*100/times!$D57)</f>
        <v/>
      </c>
      <c r="I55" s="51" t="str">
        <f>IF(times!Z57=0,"",times!Z57*100/times!$D57)</f>
        <v/>
      </c>
      <c r="J55" s="51" t="str">
        <f>IF(times!AA57=0,"",times!AA57*100/times!$D57)</f>
        <v/>
      </c>
      <c r="K55" s="51" t="str">
        <f>IF(times!AB57=0,"",times!AB57*100/times!$D57)</f>
        <v/>
      </c>
      <c r="L55" s="51" t="str">
        <f>IF(times!AC57=0,"",times!AC57*100/times!$D57)</f>
        <v/>
      </c>
      <c r="M55" s="51">
        <f>IF(times!AD57=0,"",times!AD57*100/times!D57)</f>
        <v>1.1317854113655639E-2</v>
      </c>
      <c r="N55" s="51" t="str">
        <f>IF(times!AE57=0,"",times!AE57*100/times!$D57)</f>
        <v/>
      </c>
    </row>
    <row r="56" spans="5:14" x14ac:dyDescent="0.3">
      <c r="E56" t="s">
        <v>76</v>
      </c>
      <c r="F56" s="51" t="str">
        <f>IF(times!W58=0,"",times!W58*100/times!$D58)</f>
        <v/>
      </c>
      <c r="G56" s="51" t="str">
        <f>IF(times!X58=0,"",times!X58*100/times!$D58)</f>
        <v/>
      </c>
      <c r="H56" s="51" t="str">
        <f>IF(times!Y58=0,"",times!Y58*100/times!$D58)</f>
        <v/>
      </c>
      <c r="I56" s="51" t="str">
        <f>IF(times!Z58=0,"",times!Z58*100/times!$D58)</f>
        <v/>
      </c>
      <c r="J56" s="51" t="str">
        <f>IF(times!AA58=0,"",times!AA58*100/times!$D58)</f>
        <v/>
      </c>
      <c r="K56" s="51"/>
      <c r="L56" s="51"/>
      <c r="M56" s="51"/>
      <c r="N56" s="51" t="str">
        <f>IF(times!AE58=0,"",times!AE58*100/times!$D58)</f>
        <v/>
      </c>
    </row>
    <row r="57" spans="5:14" x14ac:dyDescent="0.3">
      <c r="E57" t="s">
        <v>358</v>
      </c>
      <c r="F57" s="51" t="str">
        <f>IF(times!W59=0,"",times!W59*100/times!$D59)</f>
        <v/>
      </c>
      <c r="G57" s="51">
        <f>IF(times!X59=0,"",times!X59*100/times!$D59)</f>
        <v>1.1802606746874264E-2</v>
      </c>
      <c r="H57" s="51" t="str">
        <f>IF(times!Y59=0,"",times!Y59*100/times!$D59)</f>
        <v/>
      </c>
      <c r="I57" s="51" t="str">
        <f>IF(times!Z59=0,"",times!Z59*100/times!$D59)</f>
        <v/>
      </c>
      <c r="J57" s="51" t="str">
        <f>IF(times!AA59=0,"",times!AA59*100/times!$D59)</f>
        <v/>
      </c>
      <c r="K57" s="51" t="str">
        <f>IF(times!AB59=0,"",times!AB59*100/times!$D59)</f>
        <v/>
      </c>
      <c r="L57" s="51" t="str">
        <f>IF(times!AC59=0,"",times!AC59*100/times!$D59)</f>
        <v/>
      </c>
      <c r="M57" s="51"/>
      <c r="N57" s="51" t="str">
        <f>IF(times!AE59=0,"",times!AE59*100/times!$D59)</f>
        <v/>
      </c>
    </row>
    <row r="58" spans="5:14" x14ac:dyDescent="0.3">
      <c r="E58" t="s">
        <v>148</v>
      </c>
      <c r="F58" s="51" t="str">
        <f>IF(times!W60=0,"",times!W60*100/times!$D60)</f>
        <v/>
      </c>
      <c r="G58" s="51" t="str">
        <f>IF(times!X60=0,"",times!X60*100/times!$D60)</f>
        <v/>
      </c>
      <c r="H58" s="51" t="str">
        <f>IF(times!Y60=0,"",times!Y60*100/times!$D60)</f>
        <v/>
      </c>
      <c r="I58" s="51" t="str">
        <f>IF(times!Z60=0,"",times!Z60*100/times!$D60)</f>
        <v/>
      </c>
      <c r="J58" s="51"/>
      <c r="K58" s="51" t="str">
        <f>IF(times!AB60=0,"",times!AB60*100/times!$D60)</f>
        <v/>
      </c>
      <c r="L58" s="51" t="str">
        <f>IF(times!AC60=0,"",times!AC60*100/times!$D60)</f>
        <v/>
      </c>
      <c r="M58" s="51"/>
      <c r="N58" s="51" t="str">
        <f>IF(times!AE60=0,"",times!AE60*100/times!$D60)</f>
        <v/>
      </c>
    </row>
    <row r="59" spans="5:14" x14ac:dyDescent="0.3">
      <c r="E59" t="s">
        <v>324</v>
      </c>
      <c r="F59" s="51" t="str">
        <f>IF(times!M61=0,"",times!M61*100/times!$D61)</f>
        <v/>
      </c>
      <c r="G59" s="51" t="str">
        <f>IF(times!I61=0,"",times!I61*100/times!$D61)</f>
        <v/>
      </c>
      <c r="H59" s="51" t="str">
        <f>IF(times!J61=0,"",times!J61*100/times!$D61)</f>
        <v/>
      </c>
      <c r="I59" s="51" t="str">
        <f>IF(times!K61=0,"",times!K61*100/times!$D61)</f>
        <v/>
      </c>
      <c r="J59" s="51" t="str">
        <f>IF(times!L61=0,"",times!L61*100/times!$D61)</f>
        <v/>
      </c>
      <c r="K59" s="51" t="str">
        <f>IF(times!N61=0,"",times!N61*100/times!$D61)</f>
        <v/>
      </c>
      <c r="L59" s="51" t="str">
        <f>IF(times!O61=0,"",times!O61*100/times!$D61)</f>
        <v/>
      </c>
      <c r="M59" s="51"/>
      <c r="N59" s="51" t="str">
        <f>IF(times!R61=0,"",times!R61*100/times!$D61)</f>
        <v/>
      </c>
    </row>
    <row r="60" spans="5:14" x14ac:dyDescent="0.3">
      <c r="E60" t="s">
        <v>42</v>
      </c>
      <c r="F60" s="51" t="str">
        <f>IF(times!W62=0,"",times!W62*100/times!$D62)</f>
        <v/>
      </c>
      <c r="G60" s="51">
        <f>IF(times!X62=0,"",times!X62*100/times!$D62)</f>
        <v>1.1121456652182908E-2</v>
      </c>
      <c r="H60" s="51" t="str">
        <f>IF(times!Y62=0,"",times!Y62*100/times!$D62)</f>
        <v/>
      </c>
      <c r="I60" s="51" t="str">
        <f>IF(times!Z62=0,"",times!Z62*100/times!$D62)</f>
        <v/>
      </c>
      <c r="J60" s="51" t="str">
        <f>IF(times!AA62=0,"",times!AA62*100/times!$D62)</f>
        <v/>
      </c>
      <c r="K60" s="51" t="str">
        <f>IF(times!AB62=0,"",times!AB62*100/times!$D62)</f>
        <v/>
      </c>
      <c r="L60" s="51" t="str">
        <f>IF(times!AC62=0,"",times!AC62*100/times!$D62)</f>
        <v/>
      </c>
      <c r="M60" s="51"/>
      <c r="N60" s="51" t="str">
        <f>IF(times!AE62=0,"",times!AE62*100/times!$D62)</f>
        <v/>
      </c>
    </row>
    <row r="61" spans="5:14" x14ac:dyDescent="0.3">
      <c r="E61" t="s">
        <v>118</v>
      </c>
      <c r="F61" s="51" t="str">
        <f>IF(times!W63=0,"",times!W63*100/times!$D63)</f>
        <v/>
      </c>
      <c r="G61" s="51" t="str">
        <f>IF(times!X63=0,"",times!X63*100/times!$D63)</f>
        <v/>
      </c>
      <c r="H61" s="51" t="str">
        <f>IF(times!Y63=0,"",times!Y63*100/times!$D63)</f>
        <v/>
      </c>
      <c r="I61" s="51" t="str">
        <f>IF(times!Z63=0,"",times!Z63*100/times!$D63)</f>
        <v/>
      </c>
      <c r="J61" s="51" t="str">
        <f>IF(times!AA63=0,"",times!AA63*100/times!$D63)</f>
        <v/>
      </c>
      <c r="K61" s="51" t="str">
        <f>IF(times!AB63=0,"",times!AB63*100/times!$D63)</f>
        <v/>
      </c>
      <c r="L61" s="51" t="str">
        <f>IF(times!AC63=0,"",times!AC63*100/times!$D63)</f>
        <v/>
      </c>
      <c r="M61" s="51">
        <f>IF(times!AD63=0,"",times!AD63*100/times!D63)</f>
        <v>1.0924655952710815E-2</v>
      </c>
      <c r="N61" s="51" t="str">
        <f>IF(times!AE63=0,"",times!AE63*100/times!$D63)</f>
        <v/>
      </c>
    </row>
    <row r="62" spans="5:14" x14ac:dyDescent="0.3">
      <c r="E62" t="s">
        <v>230</v>
      </c>
      <c r="F62" s="51" t="str">
        <f>IF(times!W64=0,"",times!W64*100/times!$D64)</f>
        <v/>
      </c>
      <c r="G62" s="51" t="str">
        <f>IF(times!X64=0,"",times!X64*100/times!$D64)</f>
        <v/>
      </c>
      <c r="H62" s="51" t="str">
        <f>IF(times!Y64=0,"",times!Y64*100/times!$D64)</f>
        <v/>
      </c>
      <c r="I62" s="51" t="str">
        <f>IF(times!Z64=0,"",times!Z64*100/times!$D64)</f>
        <v/>
      </c>
      <c r="J62" s="51" t="str">
        <f>IF(times!AA64=0,"",times!AA64*100/times!$D64)</f>
        <v/>
      </c>
      <c r="K62" s="51" t="str">
        <f>IF(times!AB64=0,"",times!AB64*100/times!$D64)</f>
        <v/>
      </c>
      <c r="L62" s="51" t="str">
        <f>IF(times!AC64=0,"",times!AC64*100/times!$D64)</f>
        <v/>
      </c>
      <c r="M62" s="51"/>
      <c r="N62" s="51" t="str">
        <f>IF(times!AE64=0,"",times!AE64*100/times!$D64)</f>
        <v/>
      </c>
    </row>
    <row r="63" spans="5:14" x14ac:dyDescent="0.3">
      <c r="E63" t="s">
        <v>108</v>
      </c>
      <c r="F63" s="51" t="str">
        <f>IF(times!M65=0,"",times!M65*100/times!$D65)</f>
        <v/>
      </c>
      <c r="G63" s="51" t="str">
        <f>IF(times!I65=0,"",times!I65*100/times!$D65)</f>
        <v/>
      </c>
      <c r="H63" s="51" t="str">
        <f>IF(times!J65=0,"",times!J65*100/times!$D65)</f>
        <v/>
      </c>
      <c r="I63" s="51" t="str">
        <f>IF(times!K65=0,"",times!K65*100/times!$D65)</f>
        <v/>
      </c>
      <c r="J63" s="51" t="str">
        <f>IF(times!L65=0,"",times!L65*100/times!$D65)</f>
        <v/>
      </c>
      <c r="K63" s="51" t="str">
        <f>IF(times!N65=0,"",times!N65*100/times!$D65)</f>
        <v/>
      </c>
      <c r="L63" s="51" t="str">
        <f>IF(times!O65=0,"",times!O65*100/times!$D65)</f>
        <v/>
      </c>
      <c r="M63" s="51" t="str">
        <f>IF(times!P65=0,"",times!P65*100/times!D65)</f>
        <v/>
      </c>
      <c r="N63" s="51" t="str">
        <f>IF(times!R65=0,"",times!R65*100/times!$D65)</f>
        <v/>
      </c>
    </row>
    <row r="64" spans="5:14" x14ac:dyDescent="0.3">
      <c r="E64" t="s">
        <v>95</v>
      </c>
      <c r="F64" s="51" t="str">
        <f>IF(times!M66=0,"",times!M66*100/times!$D66)</f>
        <v/>
      </c>
      <c r="G64" s="51" t="str">
        <f>IF(times!I66=0,"",times!I66*100/times!$D66)</f>
        <v/>
      </c>
      <c r="H64" s="51" t="str">
        <f>IF(times!J66=0,"",times!J66*100/times!$D66)</f>
        <v/>
      </c>
      <c r="I64" s="51" t="str">
        <f>IF(times!K66=0,"",times!K66*100/times!$D66)</f>
        <v/>
      </c>
      <c r="J64" s="51" t="str">
        <f>IF(times!L66=0,"",times!L66*100/times!$D66)</f>
        <v/>
      </c>
      <c r="K64" s="51" t="str">
        <f>IF(times!N66=0,"",times!N66*100/times!$D66)</f>
        <v/>
      </c>
      <c r="L64" s="51" t="str">
        <f>IF(times!O66=0,"",times!O66*100/times!$D66)</f>
        <v/>
      </c>
      <c r="M64" s="51" t="str">
        <f>IF(times!P66=0,"",times!P66*100/times!D66)</f>
        <v/>
      </c>
      <c r="N64" s="51" t="str">
        <f>IF(times!R66=0,"",times!R66*100/times!$D66)</f>
        <v/>
      </c>
    </row>
    <row r="65" spans="5:14" x14ac:dyDescent="0.3">
      <c r="E65" t="s">
        <v>196</v>
      </c>
      <c r="F65" s="51" t="str">
        <f>IF(times!M67=0,"",times!M67*100/times!$D67)</f>
        <v/>
      </c>
      <c r="G65" s="51" t="str">
        <f>IF(times!I67=0,"",times!I67*100/times!$D67)</f>
        <v/>
      </c>
      <c r="H65" s="51" t="str">
        <f>IF(times!J67=0,"",times!J67*100/times!$D67)</f>
        <v/>
      </c>
      <c r="I65" s="51" t="str">
        <f>IF(times!K67=0,"",times!K67*100/times!$D67)</f>
        <v/>
      </c>
      <c r="J65" s="51" t="str">
        <f>IF(times!L67=0,"",times!L67*100/times!$D67)</f>
        <v/>
      </c>
      <c r="K65" s="51" t="str">
        <f>IF(times!N67=0,"",times!N67*100/times!$D67)</f>
        <v/>
      </c>
      <c r="L65" s="51" t="str">
        <f>IF(times!O67=0,"",times!O67*100/times!$D67)</f>
        <v/>
      </c>
      <c r="M65" s="51" t="str">
        <f>IF(times!P67=0,"",times!P67*100/times!D67)</f>
        <v/>
      </c>
      <c r="N65" s="51" t="str">
        <f>IF(times!R67=0,"",times!R67*100/times!$D67)</f>
        <v/>
      </c>
    </row>
    <row r="66" spans="5:14" x14ac:dyDescent="0.3">
      <c r="E66" t="s">
        <v>64</v>
      </c>
      <c r="F66" s="51" t="str">
        <f>IF(times!M68=0,"",times!M68*100/times!$D68)</f>
        <v/>
      </c>
      <c r="G66" s="51" t="str">
        <f>IF(times!I68=0,"",times!I68*100/times!$D68)</f>
        <v/>
      </c>
      <c r="H66" s="51" t="str">
        <f>IF(times!J68=0,"",times!J68*100/times!$D68)</f>
        <v/>
      </c>
      <c r="I66" s="51" t="str">
        <f>IF(times!K68=0,"",times!K68*100/times!$D68)</f>
        <v/>
      </c>
      <c r="J66" s="51" t="str">
        <f>IF(times!L68=0,"",times!L68*100/times!$D68)</f>
        <v/>
      </c>
      <c r="K66" s="51" t="str">
        <f>IF(times!N68=0,"",times!N68*100/times!$D68)</f>
        <v/>
      </c>
      <c r="L66" s="51" t="str">
        <f>IF(times!O68=0,"",times!O68*100/times!$D68)</f>
        <v/>
      </c>
      <c r="M66" s="51" t="str">
        <f>IF(times!P68=0,"",times!P68*100/times!D68)</f>
        <v/>
      </c>
      <c r="N66" s="51" t="str">
        <f>IF(times!R68=0,"",times!R68*100/times!$D68)</f>
        <v/>
      </c>
    </row>
    <row r="67" spans="5:14" x14ac:dyDescent="0.3">
      <c r="E67" t="s">
        <v>439</v>
      </c>
      <c r="F67" s="51" t="str">
        <f>IF(times!M69=0,"",times!M69*100/times!$D69)</f>
        <v/>
      </c>
      <c r="G67" s="51" t="str">
        <f>IF(times!I69=0,"",times!I69*100/times!$D69)</f>
        <v/>
      </c>
      <c r="H67" s="51" t="str">
        <f>IF(times!J69=0,"",times!J69*100/times!$D69)</f>
        <v/>
      </c>
      <c r="I67" s="51" t="str">
        <f>IF(times!K69=0,"",times!K69*100/times!$D69)</f>
        <v/>
      </c>
      <c r="J67" s="51" t="str">
        <f>IF(times!L69=0,"",times!L69*100/times!$D69)</f>
        <v/>
      </c>
      <c r="K67" s="51" t="str">
        <f>IF(times!N69=0,"",times!N69*100/times!$D69)</f>
        <v/>
      </c>
      <c r="L67" s="51"/>
      <c r="M67" s="51" t="str">
        <f>IF(times!P69=0,"",times!P69*100/times!D69)</f>
        <v/>
      </c>
      <c r="N67" s="51" t="str">
        <f>IF(times!R69=0,"",times!R69*100/times!$D69)</f>
        <v/>
      </c>
    </row>
    <row r="68" spans="5:14" x14ac:dyDescent="0.3">
      <c r="E68" t="s">
        <v>527</v>
      </c>
      <c r="F68" s="51">
        <f>IF(times!W70=0,"",times!W70*100/times!$D70)</f>
        <v>1.1295485857849097E-2</v>
      </c>
      <c r="G68" s="51" t="str">
        <f>IF(times!X70=0,"",times!X70*100/times!$D70)</f>
        <v/>
      </c>
      <c r="H68" s="51">
        <f>IF(times!Y70=0,"",times!Y70*100/times!$D70)</f>
        <v>1.1441111516330333E-2</v>
      </c>
      <c r="I68" s="51" t="str">
        <f>IF(times!Z70=0,"",times!Z70*100/times!$D70)</f>
        <v/>
      </c>
      <c r="J68" s="51" t="str">
        <f>IF(times!AA70=0,"",times!AA70*100/times!$D70)</f>
        <v/>
      </c>
      <c r="K68" s="51" t="str">
        <f>IF(times!AB70=0,"",times!AB70*100/times!$D70)</f>
        <v/>
      </c>
      <c r="L68" s="51"/>
      <c r="M68" s="51" t="str">
        <f>IF(times!AD70=0,"",times!AD70*100/times!D70)</f>
        <v/>
      </c>
      <c r="N68" s="51" t="str">
        <f>IF(times!AE70=0,"",times!AE70*100/times!$D70)</f>
        <v/>
      </c>
    </row>
    <row r="69" spans="5:14" x14ac:dyDescent="0.3">
      <c r="E69" t="s">
        <v>138</v>
      </c>
      <c r="F69" s="51"/>
      <c r="G69" s="51" t="str">
        <f>IF(times!X71=0,"",times!X71*100/times!$D71)</f>
        <v/>
      </c>
      <c r="H69" s="51" t="str">
        <f>IF(times!Y71=0,"",times!Y71*100/times!$D71)</f>
        <v/>
      </c>
      <c r="I69" s="51" t="str">
        <f>IF(times!Z71=0,"",times!Z71*100/times!$D71)</f>
        <v/>
      </c>
      <c r="J69" s="51" t="str">
        <f>IF(times!AA71=0,"",times!AA71*100/times!$D71)</f>
        <v/>
      </c>
      <c r="K69" s="51" t="str">
        <f>IF(times!AB71=0,"",times!AB71*100/times!$D71)</f>
        <v/>
      </c>
      <c r="L69" s="51"/>
      <c r="M69" s="51" t="str">
        <f>IF(times!AD71=0,"",times!AD71*100/times!D71)</f>
        <v/>
      </c>
      <c r="N69" s="51" t="str">
        <f>IF(times!AE71=0,"",times!AE71*100/times!$D71)</f>
        <v/>
      </c>
    </row>
    <row r="70" spans="5:14" x14ac:dyDescent="0.3">
      <c r="E70" t="s">
        <v>120</v>
      </c>
      <c r="F70" s="51" t="str">
        <f>IF(times!W72=0,"",times!W72*100/times!$D72)</f>
        <v/>
      </c>
      <c r="G70" s="51" t="str">
        <f>IF(times!X72=0,"",times!X72*100/times!$D72)</f>
        <v/>
      </c>
      <c r="H70" s="51" t="str">
        <f>IF(times!Y72=0,"",times!Y72*100/times!$D72)</f>
        <v/>
      </c>
      <c r="I70" s="51" t="str">
        <f>IF(times!Z72=0,"",times!Z72*100/times!$D72)</f>
        <v/>
      </c>
      <c r="J70" s="51">
        <f>IF(times!AA72=0,"",times!AA72*100/times!$D72)</f>
        <v>1.0993135993135993E-2</v>
      </c>
      <c r="K70" s="51">
        <f>IF(times!AB72=0,"",times!AB72*100/times!$D72)</f>
        <v>1.1067615234281899E-2</v>
      </c>
      <c r="L70" s="51" t="str">
        <f>IF(times!AC72=0,"",times!AC72*100/times!$D72)</f>
        <v/>
      </c>
      <c r="M70" s="51" t="str">
        <f>IF(times!AD72=0,"",times!AD72*100/times!D72)</f>
        <v/>
      </c>
      <c r="N70" s="51" t="str">
        <f>IF(times!AE72=0,"",times!AE72*100/times!$D72)</f>
        <v/>
      </c>
    </row>
    <row r="71" spans="5:14" x14ac:dyDescent="0.3">
      <c r="F71" s="51"/>
      <c r="G71" s="51"/>
      <c r="H71" s="51"/>
      <c r="I71" s="51"/>
      <c r="J71" s="51"/>
      <c r="K71" s="51"/>
      <c r="L71" s="51"/>
      <c r="M71" s="51"/>
      <c r="N71" s="51"/>
    </row>
    <row r="72" spans="5:14" x14ac:dyDescent="0.3">
      <c r="E72" t="s">
        <v>26</v>
      </c>
      <c r="F72" s="51" t="str">
        <f>IF(times!M73=0,"",times!M73*100/times!$D73)</f>
        <v/>
      </c>
      <c r="G72" s="51" t="str">
        <f>IF(times!I73=0,"",times!I73*100/times!$D73)</f>
        <v/>
      </c>
      <c r="H72" s="51" t="str">
        <f>IF(times!J73=0,"",times!J73*100/times!$D73)</f>
        <v/>
      </c>
      <c r="I72" s="51" t="str">
        <f>IF(times!K73=0,"",times!K73*100/times!$D73)</f>
        <v/>
      </c>
      <c r="J72" s="51" t="str">
        <f>IF(times!L73=0,"",times!L73*100/times!$D73)</f>
        <v/>
      </c>
      <c r="K72" s="51" t="str">
        <f>IF(times!N73=0,"",times!N73*100/times!$D73)</f>
        <v/>
      </c>
      <c r="L72" s="51" t="str">
        <f>IF(times!O73=0,"",times!O73*100/times!$D73)</f>
        <v/>
      </c>
      <c r="M72" s="51" t="str">
        <f>IF(times!P73=0,"",times!P73*100/times!D73)</f>
        <v/>
      </c>
      <c r="N72" s="51" t="str">
        <f>IF(times!R73=0,"",times!R73*100/times!$D73)</f>
        <v/>
      </c>
    </row>
    <row r="73" spans="5:14" x14ac:dyDescent="0.3">
      <c r="E73" t="s">
        <v>24</v>
      </c>
      <c r="F73" s="51" t="str">
        <f>IF(times!M75=0,"",times!M75*100/times!$D75)</f>
        <v/>
      </c>
      <c r="G73" s="51" t="str">
        <f>IF(times!I75=0,"",times!I75*100/times!$D75)</f>
        <v/>
      </c>
      <c r="H73" s="51" t="str">
        <f>IF(times!J75=0,"",times!J75*100/times!$D75)</f>
        <v/>
      </c>
      <c r="I73" s="51" t="str">
        <f>IF(times!K75=0,"",times!K75*100/times!$D75)</f>
        <v/>
      </c>
      <c r="J73" s="51" t="str">
        <f>IF(times!L75=0,"",times!L75*100/times!$D75)</f>
        <v/>
      </c>
      <c r="K73" s="51" t="str">
        <f>IF(times!N75=0,"",times!N75*100/times!$D75)</f>
        <v/>
      </c>
      <c r="L73" s="51" t="str">
        <f>IF(times!O75=0,"",times!O75*100/times!$D75)</f>
        <v/>
      </c>
      <c r="M73" s="51" t="str">
        <f>IF(times!P75=0,"",times!P75*100/times!D75)</f>
        <v/>
      </c>
      <c r="N73" s="51" t="str">
        <f>IF(times!R75=0,"",times!R75*100/times!$D75)</f>
        <v/>
      </c>
    </row>
    <row r="74" spans="5:14" x14ac:dyDescent="0.3">
      <c r="E74" t="s">
        <v>36</v>
      </c>
      <c r="F74" s="51"/>
      <c r="G74" s="51" t="str">
        <f>IF(times!I76=0,"",times!I76*100/times!$D76)</f>
        <v/>
      </c>
      <c r="H74" s="51" t="str">
        <f>IF(times!J76=0,"",times!J76*100/times!$D76)</f>
        <v/>
      </c>
      <c r="I74" s="51" t="str">
        <f>IF(times!K76=0,"",times!K76*100/times!$D76)</f>
        <v/>
      </c>
      <c r="J74" s="51" t="str">
        <f>IF(times!L76=0,"",times!L76*100/times!$D76)</f>
        <v/>
      </c>
      <c r="K74" s="51"/>
      <c r="L74" s="51"/>
      <c r="M74" s="51"/>
    </row>
    <row r="75" spans="5:14" x14ac:dyDescent="0.3">
      <c r="E75" t="s">
        <v>125</v>
      </c>
      <c r="F75" s="51" t="str">
        <f>IF(times!W77=0,"",times!W77*100/times!$D77)</f>
        <v/>
      </c>
      <c r="G75" s="51">
        <f>IF(times!X77=0,"",times!X77*100/times!$D77)</f>
        <v>1.1186948097325459E-2</v>
      </c>
      <c r="H75" s="51" t="str">
        <f>IF(times!Y77=0,"",times!Y77*100/times!$D77)</f>
        <v/>
      </c>
      <c r="I75" s="51" t="str">
        <f>IF(times!Z77=0,"",times!Z77*100/times!$D77)</f>
        <v/>
      </c>
      <c r="J75" s="51" t="str">
        <f>IF(times!AA77=0,"",times!AA77*100/times!$D77)</f>
        <v/>
      </c>
      <c r="K75" s="51" t="str">
        <f>IF(times!AB77=0,"",times!AB77*100/times!$D77)</f>
        <v/>
      </c>
      <c r="L75" s="51" t="str">
        <f>IF(times!AC77=0,"",times!AC77*100/times!$D77)</f>
        <v/>
      </c>
      <c r="M75" s="51" t="str">
        <f>IF(times!AD77=0,"",times!AD77*100/times!D77)</f>
        <v/>
      </c>
    </row>
    <row r="76" spans="5:14" x14ac:dyDescent="0.3">
      <c r="F76" s="51"/>
      <c r="G76" s="51"/>
      <c r="H76" s="51"/>
      <c r="I76" s="51"/>
      <c r="J76" s="51"/>
      <c r="K76" s="51"/>
      <c r="L76" s="51"/>
      <c r="M76" s="51"/>
    </row>
    <row r="77" spans="5:14" x14ac:dyDescent="0.3">
      <c r="E77" t="s">
        <v>573</v>
      </c>
      <c r="F77" s="54">
        <f>times!M28/Sheet6!F$2*100</f>
        <v>124.3349447513812</v>
      </c>
      <c r="G77" s="54">
        <f>times!I28/Sheet6!G2*100</f>
        <v>126.91965957446808</v>
      </c>
      <c r="H77" s="54">
        <f>times!J28/Sheet6!H2*100</f>
        <v>120.64731861198736</v>
      </c>
      <c r="I77" s="54">
        <f>times!K28/Sheet6!I2*100</f>
        <v>0</v>
      </c>
      <c r="J77" s="54">
        <f>times!L28/Sheet6!J2*100</f>
        <v>125.53455035934526</v>
      </c>
      <c r="M77" s="54">
        <f>times!P28/Sheet6!M2*100</f>
        <v>128.6723958333333</v>
      </c>
      <c r="N77" s="54">
        <f>times!R28/Sheet6!N2*100</f>
        <v>127.45835666099342</v>
      </c>
    </row>
    <row r="78" spans="5:14" x14ac:dyDescent="0.3">
      <c r="E78" t="s">
        <v>473</v>
      </c>
      <c r="F78" s="54">
        <f>times!M20/Sheet6!F$2*100</f>
        <v>168.47928176795583</v>
      </c>
      <c r="G78" s="54">
        <f>times!I20/Sheet6!G$2*100</f>
        <v>165.61208510638298</v>
      </c>
      <c r="H78" s="54">
        <f>times!J20/Sheet6!H$2*100</f>
        <v>150.56151419558358</v>
      </c>
      <c r="I78" s="54">
        <f>times!K20/Sheet6!I$2*100</f>
        <v>159.47962230453598</v>
      </c>
      <c r="J78" s="54">
        <f>times!L20/Sheet6!J$2*100</f>
        <v>154.76571153531472</v>
      </c>
      <c r="K78" s="54"/>
      <c r="L78" s="54"/>
      <c r="M78" s="54">
        <f>times!P20/Sheet6!M$2*100</f>
        <v>159.73124999999996</v>
      </c>
      <c r="N78" s="54"/>
    </row>
    <row r="79" spans="5:14" x14ac:dyDescent="0.3">
      <c r="F79" s="51">
        <f>$G78/100*F$2</f>
        <v>1.940934175359707E-2</v>
      </c>
      <c r="G79" s="51">
        <f t="shared" ref="G79:N79" si="1">$G78/100*G$2</f>
        <v>1.8032407407407407E-2</v>
      </c>
      <c r="H79" s="51">
        <f t="shared" si="1"/>
        <v>1.9351199788689624E-2</v>
      </c>
      <c r="I79" s="51">
        <f t="shared" si="1"/>
        <v>1.8725806764991228E-2</v>
      </c>
      <c r="J79" s="51">
        <f t="shared" si="1"/>
        <v>1.8032872368193908E-2</v>
      </c>
      <c r="K79" s="51">
        <f t="shared" si="1"/>
        <v>1.7318280072960924E-2</v>
      </c>
      <c r="L79" s="51">
        <f t="shared" si="1"/>
        <v>1.7289214988194399E-2</v>
      </c>
      <c r="M79" s="51">
        <f t="shared" si="1"/>
        <v>1.8144298559998134E-2</v>
      </c>
      <c r="N79" s="51">
        <f t="shared" si="1"/>
        <v>1.8106581124377324E-2</v>
      </c>
    </row>
    <row r="80" spans="5:14" x14ac:dyDescent="0.3">
      <c r="E80" t="s">
        <v>574</v>
      </c>
      <c r="F80" s="54">
        <f>times!M21/Sheet6!F$2*100</f>
        <v>136.67955801104975</v>
      </c>
      <c r="G80" s="54">
        <f>times!I21/Sheet6!G$2*100</f>
        <v>136.91165957446808</v>
      </c>
      <c r="H80" s="54">
        <f>times!J21/Sheet6!H$2*100</f>
        <v>128.2744479495268</v>
      </c>
      <c r="I80" s="54">
        <f>times!K21/Sheet6!I$2*100</f>
        <v>0</v>
      </c>
      <c r="J80" s="54">
        <f>times!L21/Sheet6!J$2*100</f>
        <v>0</v>
      </c>
      <c r="K80" s="54">
        <f>times!N21/Sheet6!K$2*100</f>
        <v>0</v>
      </c>
      <c r="L80" s="54">
        <f>times!O21/Sheet6!L$2*100</f>
        <v>0</v>
      </c>
      <c r="M80" s="54">
        <f>times!P21/Sheet6!M$2*100</f>
        <v>137.33506944444443</v>
      </c>
      <c r="N80" s="54">
        <f>times!R21/Sheet6!N$2*100</f>
        <v>136.35080014896968</v>
      </c>
    </row>
    <row r="81" spans="5:14" x14ac:dyDescent="0.3">
      <c r="F81" s="51">
        <f>$H80/100*F$2</f>
        <v>1.5033459647024313E-2</v>
      </c>
      <c r="G81" s="51">
        <f>$H80/100*G$2</f>
        <v>1.3966958413091028E-2</v>
      </c>
      <c r="H81" s="51">
        <f t="shared" ref="H81:N81" si="2">$H80/100*H$2</f>
        <v>1.4988425925925926E-2</v>
      </c>
      <c r="I81" s="51">
        <f t="shared" si="2"/>
        <v>1.4504029241862287E-2</v>
      </c>
      <c r="J81" s="51">
        <f t="shared" si="2"/>
        <v>1.3967318547366062E-2</v>
      </c>
      <c r="K81" s="51">
        <f t="shared" si="2"/>
        <v>1.3413832778974734E-2</v>
      </c>
      <c r="L81" s="51">
        <f t="shared" si="2"/>
        <v>1.3391320486465179E-2</v>
      </c>
      <c r="M81" s="51">
        <f t="shared" si="2"/>
        <v>1.4053623440101541E-2</v>
      </c>
      <c r="N81" s="51">
        <f t="shared" si="2"/>
        <v>1.4024409489747473E-2</v>
      </c>
    </row>
    <row r="82" spans="5:14" x14ac:dyDescent="0.3">
      <c r="E82" t="s">
        <v>575</v>
      </c>
      <c r="F82" s="54">
        <f>times!M41/Sheet6!F$2*100</f>
        <v>0</v>
      </c>
      <c r="G82" s="54">
        <f>times!I41/Sheet6!G$2*100</f>
        <v>0</v>
      </c>
      <c r="H82" s="54">
        <f>times!J41/Sheet6!H$2*100</f>
        <v>0</v>
      </c>
      <c r="I82" s="54">
        <f>times!K41/Sheet6!I$2*100</f>
        <v>0</v>
      </c>
      <c r="J82" s="54">
        <f>times!L41/Sheet6!J$2*100</f>
        <v>0</v>
      </c>
      <c r="K82" s="54">
        <f>times!N41/Sheet6!K$2*100</f>
        <v>0</v>
      </c>
      <c r="L82" s="54">
        <f>times!O41/Sheet6!L$2*100</f>
        <v>0</v>
      </c>
      <c r="M82" s="54">
        <f>times!P41/Sheet6!M$2*100</f>
        <v>0</v>
      </c>
      <c r="N82" s="54">
        <f>times!R41/Sheet6!N$2*100</f>
        <v>0</v>
      </c>
    </row>
    <row r="83" spans="5:14" x14ac:dyDescent="0.3">
      <c r="E83" t="s">
        <v>576</v>
      </c>
      <c r="F83" s="54">
        <f>times!M75/Sheet6!F$2*100</f>
        <v>0</v>
      </c>
      <c r="G83" s="54">
        <f>times!I75/Sheet6!G$2*100</f>
        <v>0</v>
      </c>
      <c r="H83" s="54">
        <f>times!J75/Sheet6!H$2*100</f>
        <v>0</v>
      </c>
      <c r="I83" s="54">
        <f>times!K75/Sheet6!I$2*100</f>
        <v>0</v>
      </c>
      <c r="J83" s="54">
        <f>times!L75/Sheet6!J$2*100</f>
        <v>0</v>
      </c>
      <c r="K83" s="54">
        <f>times!N75/Sheet6!K$2*100</f>
        <v>0</v>
      </c>
      <c r="L83" s="54">
        <f>times!O75/Sheet6!L$2*100</f>
        <v>0</v>
      </c>
      <c r="M83" s="54">
        <f>times!P75/Sheet6!M$2*100</f>
        <v>0</v>
      </c>
      <c r="N83" s="54">
        <f>times!R75/Sheet6!N$2*100</f>
        <v>0</v>
      </c>
    </row>
    <row r="84" spans="5:14" x14ac:dyDescent="0.3">
      <c r="G84" s="51">
        <f>$K83/100*G2</f>
        <v>0</v>
      </c>
      <c r="H84" s="51">
        <f t="shared" ref="H84:N84" si="3">$K83/100*H2</f>
        <v>0</v>
      </c>
      <c r="I84" s="51"/>
      <c r="J84" s="51">
        <f t="shared" si="3"/>
        <v>0</v>
      </c>
      <c r="K84" s="51">
        <f t="shared" si="3"/>
        <v>0</v>
      </c>
      <c r="L84" s="51">
        <f t="shared" si="3"/>
        <v>0</v>
      </c>
      <c r="M84" s="51">
        <f t="shared" si="3"/>
        <v>0</v>
      </c>
      <c r="N84" s="51">
        <f t="shared" si="3"/>
        <v>0</v>
      </c>
    </row>
    <row r="85" spans="5:14" x14ac:dyDescent="0.3">
      <c r="E85" t="s">
        <v>577</v>
      </c>
      <c r="F85" s="54">
        <f>times!M14/Sheet6!F$2*100</f>
        <v>178.05870165745858</v>
      </c>
      <c r="G85" s="54">
        <f>times!I14/Sheet6!G$2*100</f>
        <v>0</v>
      </c>
      <c r="H85" s="54">
        <f>times!J14/Sheet6!H$2*100</f>
        <v>0</v>
      </c>
      <c r="I85" s="54">
        <f>times!K14/Sheet6!I$2*100</f>
        <v>0</v>
      </c>
      <c r="J85" s="54">
        <f>times!L14/Sheet6!J$2*100</f>
        <v>181.65837981720665</v>
      </c>
      <c r="K85" s="54">
        <f>times!N14/Sheet6!K$2*100</f>
        <v>0</v>
      </c>
      <c r="L85" s="54">
        <f>times!O14/Sheet6!L$2*100</f>
        <v>0</v>
      </c>
      <c r="M85" s="54">
        <f>times!P14/Sheet6!M$2*100</f>
        <v>188.46597222222221</v>
      </c>
      <c r="N85" s="54">
        <f>times!R14/Sheet6!N$2*100</f>
        <v>194.25754524329145</v>
      </c>
    </row>
    <row r="86" spans="5:14" x14ac:dyDescent="0.3">
      <c r="F86" s="51">
        <f>$M85/100*F$2</f>
        <v>2.2087762867276754E-2</v>
      </c>
      <c r="G86" s="51">
        <f t="shared" ref="G86:N86" si="4">$M85/100*G$2</f>
        <v>2.0520816408785465E-2</v>
      </c>
      <c r="H86" s="51">
        <f t="shared" si="4"/>
        <v>2.2021597515055308E-2</v>
      </c>
      <c r="I86" s="51"/>
      <c r="J86" s="51">
        <f t="shared" si="4"/>
        <v>2.052134553253037E-2</v>
      </c>
      <c r="K86" s="51">
        <f t="shared" si="4"/>
        <v>1.9708142005885061E-2</v>
      </c>
      <c r="L86" s="51">
        <f t="shared" si="4"/>
        <v>1.9675066041321691E-2</v>
      </c>
      <c r="M86" s="51">
        <f t="shared" si="4"/>
        <v>2.0648148148148148E-2</v>
      </c>
      <c r="N86" s="51">
        <f t="shared" si="4"/>
        <v>2.0605225838647372E-2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0" zoomScaleNormal="10"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Normal="100" workbookViewId="0">
      <pane xSplit="1" ySplit="1" topLeftCell="B8" activePane="bottomRight" state="frozen"/>
      <selection pane="topRight" activeCell="B1" sqref="B1"/>
      <selection pane="bottomLeft" activeCell="A2" sqref="A2"/>
      <selection pane="bottomRight" sqref="A1:E1048576"/>
    </sheetView>
  </sheetViews>
  <sheetFormatPr defaultRowHeight="14.4" x14ac:dyDescent="0.3"/>
  <cols>
    <col min="1" max="1" width="19.5546875" customWidth="1"/>
    <col min="2" max="5" width="8.6640625" customWidth="1"/>
    <col min="6" max="6" width="3.109375" customWidth="1"/>
  </cols>
  <sheetData>
    <row r="1" spans="1:16" x14ac:dyDescent="0.3">
      <c r="B1" t="s">
        <v>649</v>
      </c>
      <c r="C1" t="s">
        <v>648</v>
      </c>
      <c r="D1" t="s">
        <v>647</v>
      </c>
      <c r="E1" t="s">
        <v>646</v>
      </c>
      <c r="G1" t="str">
        <f>target!H1</f>
        <v>Bramhall</v>
      </c>
      <c r="H1" t="str">
        <f>target!I1</f>
        <v>Burnage</v>
      </c>
      <c r="I1" t="str">
        <f>target!J1</f>
        <v>Cheadle Hulme</v>
      </c>
      <c r="J1" t="str">
        <f>target!K1</f>
        <v>Congleton</v>
      </c>
      <c r="K1" t="str">
        <f>target!L1</f>
        <v>Lyme Park</v>
      </c>
      <c r="L1" t="str">
        <f>target!M1</f>
        <v>South Manchester</v>
      </c>
      <c r="M1" t="str">
        <f>target!N1</f>
        <v>Stretford</v>
      </c>
      <c r="N1" t="str">
        <f>target!O1</f>
        <v>Wilmslow</v>
      </c>
      <c r="O1" t="str">
        <f>target!P1</f>
        <v>Woodbank</v>
      </c>
      <c r="P1" t="str">
        <f>target!Q1</f>
        <v>Wythenshawe</v>
      </c>
    </row>
    <row r="5" spans="1:16" x14ac:dyDescent="0.3">
      <c r="A5" t="str">
        <f>target!A5</f>
        <v>Alan Turner</v>
      </c>
      <c r="B5" s="72" t="str">
        <f>IF(COUNT($G5:$P5)&lt;4,"",SMALL($G5:$P5,4))</f>
        <v/>
      </c>
      <c r="C5" s="72" t="str">
        <f>IF(COUNT($G5:$P5)&lt;3,"",SMALL($G5:$P5,3))</f>
        <v/>
      </c>
      <c r="D5" s="72" t="str">
        <f>IF(COUNT($G5:$P5)&lt;2,"",SMALL($G5:$P5,2))</f>
        <v/>
      </c>
      <c r="E5" s="72">
        <f>IF(COUNT($G5:$P5)=0,"",SMALL($G5:$P5,1))</f>
        <v>1.0960665658093796</v>
      </c>
      <c r="G5" s="72" t="str">
        <f>IF('2017 times'!G5="","",'2017 times'!G5/target!H5)</f>
        <v/>
      </c>
      <c r="H5" s="72" t="str">
        <f>IF('2017 times'!H5="","",'2017 times'!H5/target!I5)</f>
        <v/>
      </c>
      <c r="I5" s="72" t="str">
        <f>IF('2017 times'!I5="","",'2017 times'!I5/target!J5)</f>
        <v/>
      </c>
      <c r="J5" s="72" t="str">
        <f>IF('2017 times'!J5="","",'2017 times'!J5/target!K5)</f>
        <v/>
      </c>
      <c r="K5" s="72" t="str">
        <f>IF('2017 times'!K5="","",'2017 times'!K5/target!L5)</f>
        <v/>
      </c>
      <c r="L5" s="72" t="str">
        <f>IF('2017 times'!L5="","",'2017 times'!L5/target!M5)</f>
        <v/>
      </c>
      <c r="M5" s="72" t="str">
        <f>IF('2017 times'!M5="","",'2017 times'!M5/target!N5)</f>
        <v/>
      </c>
      <c r="N5" s="72">
        <f>IF('2017 times'!N5="","",'2017 times'!N5/target!O5)</f>
        <v>1.0960665658093796</v>
      </c>
      <c r="O5" s="72" t="str">
        <f>IF('2017 times'!O5="","",'2017 times'!O5/target!P5)</f>
        <v/>
      </c>
      <c r="P5" s="72" t="str">
        <f>IF('2017 times'!P5="","",'2017 times'!P5/target!Q5)</f>
        <v/>
      </c>
    </row>
    <row r="6" spans="1:16" x14ac:dyDescent="0.3">
      <c r="A6" t="str">
        <f>target!A6</f>
        <v>Andrew Given</v>
      </c>
      <c r="B6" s="72" t="str">
        <f>IF(COUNT($G6:$P6)&lt;4,"",SMALL($G6:$P6,4))</f>
        <v/>
      </c>
      <c r="C6" s="72" t="str">
        <f>IF(COUNT($G6:$P6)&lt;3,"",SMALL($G6:$P6,3))</f>
        <v/>
      </c>
      <c r="D6" s="72" t="str">
        <f>IF(COUNT($G6:$P6)&lt;2,"",SMALL($G6:$P6,2))</f>
        <v/>
      </c>
      <c r="E6" s="72" t="str">
        <f>IF(COUNT(G6:P6)=0,"",SMALL(G6:P6,1))</f>
        <v/>
      </c>
      <c r="G6" s="72" t="str">
        <f>IF('2017 times'!G6="","",'2017 times'!G6/target!H6)</f>
        <v/>
      </c>
      <c r="H6" s="72" t="str">
        <f>IF('2017 times'!H6="","",'2017 times'!H6/target!I6)</f>
        <v/>
      </c>
      <c r="I6" s="72" t="str">
        <f>IF('2017 times'!I6="","",'2017 times'!I6/target!J6)</f>
        <v/>
      </c>
      <c r="J6" s="72" t="str">
        <f>IF('2017 times'!J6="","",'2017 times'!J6/target!K6)</f>
        <v/>
      </c>
      <c r="K6" s="72" t="str">
        <f>IF('2017 times'!K6="","",'2017 times'!K6/target!L6)</f>
        <v/>
      </c>
      <c r="L6" s="72" t="str">
        <f>IF('2017 times'!L6="","",'2017 times'!L6/target!M6)</f>
        <v/>
      </c>
      <c r="M6" s="72" t="str">
        <f>IF('2017 times'!M6="","",'2017 times'!M6/target!N6)</f>
        <v/>
      </c>
      <c r="N6" s="72" t="str">
        <f>IF('2017 times'!N6="","",'2017 times'!N6/target!O6)</f>
        <v/>
      </c>
      <c r="O6" s="72" t="str">
        <f>IF('2017 times'!O6="","",'2017 times'!O6/target!P6)</f>
        <v/>
      </c>
      <c r="P6" s="72" t="str">
        <f>IF('2017 times'!P6="","",'2017 times'!P6/target!Q6)</f>
        <v/>
      </c>
    </row>
    <row r="7" spans="1:16" x14ac:dyDescent="0.3">
      <c r="A7" t="str">
        <f>target!A7</f>
        <v>Andy Whitingham</v>
      </c>
      <c r="B7" s="72" t="str">
        <f t="shared" ref="B7:B42" si="0">IF(COUNT($G7:$P7)&lt;4,"",SMALL($G7:$P7,4))</f>
        <v/>
      </c>
      <c r="C7" s="72" t="str">
        <f t="shared" ref="C7:C42" si="1">IF(COUNT($G7:$P7)&lt;3,"",SMALL($G7:$P7,3))</f>
        <v/>
      </c>
      <c r="D7" s="72" t="str">
        <f t="shared" ref="D7:D42" si="2">IF(COUNT($G7:$P7)&lt;2,"",SMALL($G7:$P7,2))</f>
        <v/>
      </c>
      <c r="E7" s="72" t="str">
        <f t="shared" ref="E7:E42" si="3">IF(COUNT(G7:P7)=0,"",SMALL(G7:P7,1))</f>
        <v/>
      </c>
      <c r="G7" s="72" t="str">
        <f>IF('2017 times'!G7="","",'2017 times'!G7/target!H7)</f>
        <v/>
      </c>
      <c r="H7" s="72" t="str">
        <f>IF('2017 times'!H7="","",'2017 times'!H7/target!I7)</f>
        <v/>
      </c>
      <c r="I7" s="72" t="str">
        <f>IF('2017 times'!I7="","",'2017 times'!I7/target!J7)</f>
        <v/>
      </c>
      <c r="J7" s="72" t="str">
        <f>IF('2017 times'!J7="","",'2017 times'!J7/target!K7)</f>
        <v/>
      </c>
      <c r="K7" s="72" t="str">
        <f>IF('2017 times'!K7="","",'2017 times'!K7/target!L7)</f>
        <v/>
      </c>
      <c r="L7" s="72" t="str">
        <f>IF('2017 times'!L7="","",'2017 times'!L7/target!M7)</f>
        <v/>
      </c>
      <c r="M7" s="72" t="str">
        <f>IF('2017 times'!M7="","",'2017 times'!M7/target!N7)</f>
        <v/>
      </c>
      <c r="N7" s="72" t="str">
        <f>IF('2017 times'!N7="","",'2017 times'!N7/target!O7)</f>
        <v/>
      </c>
      <c r="O7" s="72" t="str">
        <f>IF('2017 times'!O7="","",'2017 times'!O7/target!P7)</f>
        <v/>
      </c>
      <c r="P7" s="72" t="str">
        <f>IF('2017 times'!P7="","",'2017 times'!P7/target!Q7)</f>
        <v/>
      </c>
    </row>
    <row r="8" spans="1:16" x14ac:dyDescent="0.3">
      <c r="A8" t="str">
        <f>target!A8</f>
        <v>Bernard McCarron</v>
      </c>
      <c r="B8" s="72" t="str">
        <f t="shared" si="0"/>
        <v/>
      </c>
      <c r="C8" s="72" t="str">
        <f t="shared" si="1"/>
        <v/>
      </c>
      <c r="D8" s="72" t="str">
        <f t="shared" si="2"/>
        <v/>
      </c>
      <c r="E8" s="72" t="str">
        <f t="shared" si="3"/>
        <v/>
      </c>
      <c r="G8" s="72" t="str">
        <f>IF('2017 times'!G8="","",'2017 times'!G8/target!H8)</f>
        <v/>
      </c>
      <c r="H8" s="72" t="str">
        <f>IF('2017 times'!H8="","",'2017 times'!H8/target!I8)</f>
        <v/>
      </c>
      <c r="I8" s="72" t="str">
        <f>IF('2017 times'!I8="","",'2017 times'!I8/target!J8)</f>
        <v/>
      </c>
      <c r="J8" s="72" t="str">
        <f>IF('2017 times'!J8="","",'2017 times'!J8/target!K8)</f>
        <v/>
      </c>
      <c r="K8" s="72" t="str">
        <f>IF('2017 times'!K8="","",'2017 times'!K8/target!L8)</f>
        <v/>
      </c>
      <c r="L8" s="72" t="str">
        <f>IF('2017 times'!L8="","",'2017 times'!L8/target!M8)</f>
        <v/>
      </c>
      <c r="M8" s="72" t="str">
        <f>IF('2017 times'!M8="","",'2017 times'!M8/target!N8)</f>
        <v/>
      </c>
      <c r="N8" s="72" t="str">
        <f>IF('2017 times'!N8="","",'2017 times'!N8/target!O8)</f>
        <v/>
      </c>
      <c r="O8" s="72" t="str">
        <f>IF('2017 times'!O8="","",'2017 times'!O8/target!P8)</f>
        <v/>
      </c>
      <c r="P8" s="72" t="str">
        <f>IF('2017 times'!P8="","",'2017 times'!P8/target!Q8)</f>
        <v/>
      </c>
    </row>
    <row r="9" spans="1:16" x14ac:dyDescent="0.3">
      <c r="A9" t="str">
        <f>target!A9</f>
        <v>Brian McCoubry</v>
      </c>
      <c r="B9" s="72" t="str">
        <f t="shared" si="0"/>
        <v/>
      </c>
      <c r="C9" s="72" t="str">
        <f t="shared" si="1"/>
        <v/>
      </c>
      <c r="D9" s="72" t="str">
        <f t="shared" si="2"/>
        <v/>
      </c>
      <c r="E9" s="72" t="str">
        <f t="shared" si="3"/>
        <v/>
      </c>
      <c r="G9" s="72" t="str">
        <f>IF('2017 times'!G9="","",'2017 times'!G9/target!H9)</f>
        <v/>
      </c>
      <c r="H9" s="72" t="str">
        <f>IF('2017 times'!H9="","",'2017 times'!H9/target!I9)</f>
        <v/>
      </c>
      <c r="I9" s="72" t="str">
        <f>IF('2017 times'!I9="","",'2017 times'!I9/target!J9)</f>
        <v/>
      </c>
      <c r="J9" s="72" t="str">
        <f>IF('2017 times'!J9="","",'2017 times'!J9/target!K9)</f>
        <v/>
      </c>
      <c r="K9" s="72" t="str">
        <f>IF('2017 times'!K9="","",'2017 times'!K9/target!L9)</f>
        <v/>
      </c>
      <c r="L9" s="72" t="str">
        <f>IF('2017 times'!L9="","",'2017 times'!L9/target!M9)</f>
        <v/>
      </c>
      <c r="M9" s="72" t="str">
        <f>IF('2017 times'!M9="","",'2017 times'!M9/target!N9)</f>
        <v/>
      </c>
      <c r="N9" s="72" t="str">
        <f>IF('2017 times'!N9="","",'2017 times'!N9/target!O9)</f>
        <v/>
      </c>
      <c r="O9" s="72" t="str">
        <f>IF('2017 times'!O9="","",'2017 times'!O9/target!P9)</f>
        <v/>
      </c>
      <c r="P9" s="72" t="str">
        <f>IF('2017 times'!P9="","",'2017 times'!P9/target!Q9)</f>
        <v/>
      </c>
    </row>
    <row r="10" spans="1:16" x14ac:dyDescent="0.3">
      <c r="A10" t="str">
        <f>target!A10</f>
        <v>Catriona Marshall</v>
      </c>
      <c r="B10" s="72" t="str">
        <f t="shared" si="0"/>
        <v/>
      </c>
      <c r="C10" s="72" t="str">
        <f t="shared" si="1"/>
        <v/>
      </c>
      <c r="D10" s="72" t="str">
        <f t="shared" si="2"/>
        <v/>
      </c>
      <c r="E10" s="72" t="str">
        <f t="shared" si="3"/>
        <v/>
      </c>
      <c r="G10" s="72" t="str">
        <f>IF('2017 times'!G10="","",'2017 times'!G10/target!H10)</f>
        <v/>
      </c>
      <c r="H10" s="72" t="str">
        <f>IF('2017 times'!H10="","",'2017 times'!H10/target!I10)</f>
        <v/>
      </c>
      <c r="I10" s="72" t="str">
        <f>IF('2017 times'!I10="","",'2017 times'!I10/target!J10)</f>
        <v/>
      </c>
      <c r="J10" s="72" t="str">
        <f>IF('2017 times'!J10="","",'2017 times'!J10/target!K10)</f>
        <v/>
      </c>
      <c r="K10" s="72" t="str">
        <f>IF('2017 times'!K10="","",'2017 times'!K10/target!L10)</f>
        <v/>
      </c>
      <c r="L10" s="72" t="str">
        <f>IF('2017 times'!L10="","",'2017 times'!L10/target!M10)</f>
        <v/>
      </c>
      <c r="M10" s="72" t="str">
        <f>IF('2017 times'!M10="","",'2017 times'!M10/target!N10)</f>
        <v/>
      </c>
      <c r="N10" s="72" t="str">
        <f>IF('2017 times'!N10="","",'2017 times'!N10/target!O10)</f>
        <v/>
      </c>
      <c r="O10" s="72" t="str">
        <f>IF('2017 times'!O10="","",'2017 times'!O10/target!P10)</f>
        <v/>
      </c>
      <c r="P10" s="72" t="str">
        <f>IF('2017 times'!P10="","",'2017 times'!P10/target!Q10)</f>
        <v/>
      </c>
    </row>
    <row r="11" spans="1:16" x14ac:dyDescent="0.3">
      <c r="A11" t="str">
        <f>target!A11</f>
        <v>Carolyn Hirons</v>
      </c>
      <c r="B11" s="72" t="str">
        <f t="shared" si="0"/>
        <v/>
      </c>
      <c r="C11" s="72" t="str">
        <f t="shared" si="1"/>
        <v/>
      </c>
      <c r="D11" s="72" t="str">
        <f t="shared" si="2"/>
        <v/>
      </c>
      <c r="E11" s="72" t="str">
        <f t="shared" si="3"/>
        <v/>
      </c>
      <c r="G11" s="72" t="str">
        <f>IF('2017 times'!G11="","",'2017 times'!G11/target!H11)</f>
        <v/>
      </c>
      <c r="H11" s="72" t="str">
        <f>IF('2017 times'!H11="","",'2017 times'!H11/target!I11)</f>
        <v/>
      </c>
      <c r="I11" s="72" t="str">
        <f>IF('2017 times'!I11="","",'2017 times'!I11/target!J11)</f>
        <v/>
      </c>
      <c r="J11" s="72" t="str">
        <f>IF('2017 times'!J11="","",'2017 times'!J11/target!K11)</f>
        <v/>
      </c>
      <c r="K11" s="72" t="str">
        <f>IF('2017 times'!K11="","",'2017 times'!K11/target!L11)</f>
        <v/>
      </c>
      <c r="L11" s="72" t="str">
        <f>IF('2017 times'!L11="","",'2017 times'!L11/target!M11)</f>
        <v/>
      </c>
      <c r="M11" s="72" t="str">
        <f>IF('2017 times'!M11="","",'2017 times'!M11/target!N11)</f>
        <v/>
      </c>
      <c r="N11" s="72" t="str">
        <f>IF('2017 times'!N11="","",'2017 times'!N11/target!O11)</f>
        <v/>
      </c>
      <c r="O11" s="72" t="str">
        <f>IF('2017 times'!O11="","",'2017 times'!O11/target!P11)</f>
        <v/>
      </c>
      <c r="P11" s="72" t="str">
        <f>IF('2017 times'!P11="","",'2017 times'!P11/target!Q11)</f>
        <v/>
      </c>
    </row>
    <row r="12" spans="1:16" x14ac:dyDescent="0.3">
      <c r="A12" t="str">
        <f>target!A12</f>
        <v>Chris Cannon</v>
      </c>
      <c r="B12" s="72" t="str">
        <f t="shared" si="0"/>
        <v/>
      </c>
      <c r="C12" s="72" t="str">
        <f t="shared" si="1"/>
        <v/>
      </c>
      <c r="D12" s="72" t="str">
        <f t="shared" si="2"/>
        <v/>
      </c>
      <c r="E12" s="72">
        <f t="shared" si="3"/>
        <v>1.160726294552791</v>
      </c>
      <c r="G12" s="72" t="str">
        <f>IF('2017 times'!G12="","",'2017 times'!G12/target!H12)</f>
        <v/>
      </c>
      <c r="H12" s="72" t="str">
        <f>IF('2017 times'!H12="","",'2017 times'!H12/target!I12)</f>
        <v/>
      </c>
      <c r="I12" s="72" t="str">
        <f>IF('2017 times'!I12="","",'2017 times'!I12/target!J12)</f>
        <v/>
      </c>
      <c r="J12" s="72" t="str">
        <f>IF('2017 times'!J12="","",'2017 times'!J12/target!K12)</f>
        <v/>
      </c>
      <c r="K12" s="72">
        <f>IF('2017 times'!K12="","",'2017 times'!K12/target!L12)</f>
        <v>1.160726294552791</v>
      </c>
      <c r="L12" s="72" t="str">
        <f>IF('2017 times'!L12="","",'2017 times'!L12/target!M12)</f>
        <v/>
      </c>
      <c r="M12" s="72" t="str">
        <f>IF('2017 times'!M12="","",'2017 times'!M12/target!N12)</f>
        <v/>
      </c>
      <c r="N12" s="72" t="str">
        <f>IF('2017 times'!N12="","",'2017 times'!N12/target!O12)</f>
        <v/>
      </c>
      <c r="O12" s="72" t="str">
        <f>IF('2017 times'!O12="","",'2017 times'!O12/target!P12)</f>
        <v/>
      </c>
      <c r="P12" s="72" t="str">
        <f>IF('2017 times'!P12="","",'2017 times'!P12/target!Q12)</f>
        <v/>
      </c>
    </row>
    <row r="13" spans="1:16" x14ac:dyDescent="0.3">
      <c r="A13" t="str">
        <f>target!A13</f>
        <v>Christian Hook</v>
      </c>
      <c r="B13" s="72" t="str">
        <f t="shared" si="0"/>
        <v/>
      </c>
      <c r="C13" s="72" t="str">
        <f t="shared" si="1"/>
        <v/>
      </c>
      <c r="D13" s="72" t="str">
        <f t="shared" si="2"/>
        <v/>
      </c>
      <c r="E13" s="72">
        <f t="shared" si="3"/>
        <v>1.0185029436501263</v>
      </c>
      <c r="G13" s="72" t="str">
        <f>IF('2017 times'!G13="","",'2017 times'!G13/target!H13)</f>
        <v/>
      </c>
      <c r="H13" s="72" t="str">
        <f>IF('2017 times'!H13="","",'2017 times'!H13/target!I13)</f>
        <v/>
      </c>
      <c r="I13" s="72" t="str">
        <f>IF('2017 times'!I13="","",'2017 times'!I13/target!J13)</f>
        <v/>
      </c>
      <c r="J13" s="72" t="str">
        <f>IF('2017 times'!J13="","",'2017 times'!J13/target!K13)</f>
        <v/>
      </c>
      <c r="K13" s="72" t="str">
        <f>IF('2017 times'!K13="","",'2017 times'!K13/target!L13)</f>
        <v/>
      </c>
      <c r="L13" s="72" t="str">
        <f>IF('2017 times'!L13="","",'2017 times'!L13/target!M13)</f>
        <v/>
      </c>
      <c r="M13" s="72">
        <f>IF('2017 times'!M13="","",'2017 times'!M13/target!N13)</f>
        <v>1.0185029436501263</v>
      </c>
      <c r="N13" s="72" t="str">
        <f>IF('2017 times'!N13="","",'2017 times'!N13/target!O13)</f>
        <v/>
      </c>
      <c r="O13" s="72" t="str">
        <f>IF('2017 times'!O13="","",'2017 times'!O13/target!P13)</f>
        <v/>
      </c>
      <c r="P13" s="72" t="str">
        <f>IF('2017 times'!P13="","",'2017 times'!P13/target!Q13)</f>
        <v/>
      </c>
    </row>
    <row r="14" spans="1:16" x14ac:dyDescent="0.3">
      <c r="A14" t="str">
        <f>target!A14</f>
        <v>Don Bullough</v>
      </c>
      <c r="B14" s="72" t="str">
        <f t="shared" si="0"/>
        <v/>
      </c>
      <c r="C14" s="72" t="str">
        <f t="shared" si="1"/>
        <v/>
      </c>
      <c r="D14" s="72" t="str">
        <f t="shared" si="2"/>
        <v/>
      </c>
      <c r="E14" s="72" t="str">
        <f t="shared" si="3"/>
        <v/>
      </c>
      <c r="G14" s="72" t="str">
        <f>IF('2017 times'!G14="","",'2017 times'!G14/target!H14)</f>
        <v/>
      </c>
      <c r="H14" s="72" t="str">
        <f>IF('2017 times'!H14="","",'2017 times'!H14/target!I14)</f>
        <v/>
      </c>
      <c r="I14" s="72" t="str">
        <f>IF('2017 times'!I14="","",'2017 times'!I14/target!J14)</f>
        <v/>
      </c>
      <c r="J14" s="72" t="str">
        <f>IF('2017 times'!J14="","",'2017 times'!J14/target!K14)</f>
        <v/>
      </c>
      <c r="K14" s="72" t="str">
        <f>IF('2017 times'!K14="","",'2017 times'!K14/target!L14)</f>
        <v/>
      </c>
      <c r="L14" s="72" t="str">
        <f>IF('2017 times'!L14="","",'2017 times'!L14/target!M14)</f>
        <v/>
      </c>
      <c r="M14" s="72" t="str">
        <f>IF('2017 times'!M14="","",'2017 times'!M14/target!N14)</f>
        <v/>
      </c>
      <c r="N14" s="72" t="str">
        <f>IF('2017 times'!N14="","",'2017 times'!N14/target!O14)</f>
        <v/>
      </c>
      <c r="O14" s="72" t="str">
        <f>IF('2017 times'!O14="","",'2017 times'!O14/target!P14)</f>
        <v/>
      </c>
      <c r="P14" s="72" t="str">
        <f>IF('2017 times'!P14="","",'2017 times'!P14/target!Q14)</f>
        <v/>
      </c>
    </row>
    <row r="15" spans="1:16" x14ac:dyDescent="0.3">
      <c r="A15" t="str">
        <f>target!A15</f>
        <v>Elspeth Gibson</v>
      </c>
      <c r="B15" s="72" t="str">
        <f t="shared" si="0"/>
        <v/>
      </c>
      <c r="C15" s="72" t="str">
        <f t="shared" si="1"/>
        <v/>
      </c>
      <c r="D15" s="72" t="str">
        <f t="shared" si="2"/>
        <v/>
      </c>
      <c r="E15" s="72" t="str">
        <f t="shared" si="3"/>
        <v/>
      </c>
      <c r="G15" s="72" t="str">
        <f>IF('2017 times'!G15="","",'2017 times'!G15/target!H15)</f>
        <v/>
      </c>
      <c r="H15" s="72" t="str">
        <f>IF('2017 times'!H15="","",'2017 times'!H15/target!I15)</f>
        <v/>
      </c>
      <c r="I15" s="72" t="str">
        <f>IF('2017 times'!I15="","",'2017 times'!I15/target!J15)</f>
        <v/>
      </c>
      <c r="J15" s="72" t="str">
        <f>IF('2017 times'!J15="","",'2017 times'!J15/target!K15)</f>
        <v/>
      </c>
      <c r="K15" s="72" t="str">
        <f>IF('2017 times'!K15="","",'2017 times'!K15/target!L15)</f>
        <v/>
      </c>
      <c r="L15" s="72" t="str">
        <f>IF('2017 times'!L15="","",'2017 times'!L15/target!M15)</f>
        <v/>
      </c>
      <c r="M15" s="72" t="str">
        <f>IF('2017 times'!M15="","",'2017 times'!M15/target!N15)</f>
        <v/>
      </c>
      <c r="N15" s="72" t="str">
        <f>IF('2017 times'!N15="","",'2017 times'!N15/target!O15)</f>
        <v/>
      </c>
      <c r="O15" s="72" t="str">
        <f>IF('2017 times'!O15="","",'2017 times'!O15/target!P15)</f>
        <v/>
      </c>
      <c r="P15" s="72" t="str">
        <f>IF('2017 times'!P15="","",'2017 times'!P15/target!Q15)</f>
        <v/>
      </c>
    </row>
    <row r="16" spans="1:16" x14ac:dyDescent="0.3">
      <c r="A16" t="str">
        <f>target!A16</f>
        <v>Gail Hill</v>
      </c>
      <c r="B16" s="72" t="str">
        <f t="shared" si="0"/>
        <v/>
      </c>
      <c r="C16" s="72" t="str">
        <f t="shared" si="1"/>
        <v/>
      </c>
      <c r="D16" s="72" t="str">
        <f t="shared" si="2"/>
        <v/>
      </c>
      <c r="E16" s="72" t="str">
        <f t="shared" si="3"/>
        <v/>
      </c>
      <c r="G16" s="72" t="str">
        <f>IF('2017 times'!G16="","",'2017 times'!G16/target!H16)</f>
        <v/>
      </c>
      <c r="H16" s="72" t="str">
        <f>IF('2017 times'!H16="","",'2017 times'!H16/target!I16)</f>
        <v/>
      </c>
      <c r="I16" s="72" t="str">
        <f>IF('2017 times'!I16="","",'2017 times'!I16/target!J16)</f>
        <v/>
      </c>
      <c r="J16" s="72" t="str">
        <f>IF('2017 times'!J16="","",'2017 times'!J16/target!K16)</f>
        <v/>
      </c>
      <c r="K16" s="72" t="str">
        <f>IF('2017 times'!K16="","",'2017 times'!K16/target!L16)</f>
        <v/>
      </c>
      <c r="L16" s="72" t="str">
        <f>IF('2017 times'!L16="","",'2017 times'!L16/target!M16)</f>
        <v/>
      </c>
      <c r="M16" s="72" t="str">
        <f>IF('2017 times'!M16="","",'2017 times'!M16/target!N16)</f>
        <v/>
      </c>
      <c r="N16" s="72" t="str">
        <f>IF('2017 times'!N16="","",'2017 times'!N16/target!O16)</f>
        <v/>
      </c>
      <c r="O16" s="72" t="str">
        <f>IF('2017 times'!O16="","",'2017 times'!O16/target!P16)</f>
        <v/>
      </c>
      <c r="P16" s="72" t="str">
        <f>IF('2017 times'!P16="","",'2017 times'!P16/target!Q16)</f>
        <v/>
      </c>
    </row>
    <row r="17" spans="1:16" x14ac:dyDescent="0.3">
      <c r="A17" t="str">
        <f>target!A17</f>
        <v>Gareth Trimble</v>
      </c>
      <c r="B17" s="72" t="str">
        <f t="shared" si="0"/>
        <v/>
      </c>
      <c r="C17" s="72" t="str">
        <f t="shared" si="1"/>
        <v/>
      </c>
      <c r="D17" s="72" t="str">
        <f t="shared" si="2"/>
        <v/>
      </c>
      <c r="E17" s="72" t="str">
        <f t="shared" si="3"/>
        <v/>
      </c>
      <c r="G17" s="72" t="str">
        <f>IF('2017 times'!G17="","",'2017 times'!G17/target!H17)</f>
        <v/>
      </c>
      <c r="H17" s="72" t="str">
        <f>IF('2017 times'!H17="","",'2017 times'!H17/target!I17)</f>
        <v/>
      </c>
      <c r="I17" s="72" t="str">
        <f>IF('2017 times'!I17="","",'2017 times'!I17/target!J17)</f>
        <v/>
      </c>
      <c r="J17" s="72" t="str">
        <f>IF('2017 times'!J17="","",'2017 times'!J17/target!K17)</f>
        <v/>
      </c>
      <c r="K17" s="72" t="str">
        <f>IF('2017 times'!K17="","",'2017 times'!K17/target!L17)</f>
        <v/>
      </c>
      <c r="L17" s="72" t="str">
        <f>IF('2017 times'!L17="","",'2017 times'!L17/target!M17)</f>
        <v/>
      </c>
      <c r="M17" s="72" t="str">
        <f>IF('2017 times'!M17="","",'2017 times'!M17/target!N17)</f>
        <v/>
      </c>
      <c r="N17" s="72" t="str">
        <f>IF('2017 times'!N17="","",'2017 times'!N17/target!O17)</f>
        <v/>
      </c>
      <c r="O17" s="72" t="str">
        <f>IF('2017 times'!O17="","",'2017 times'!O17/target!P17)</f>
        <v/>
      </c>
      <c r="P17" s="72" t="str">
        <f>IF('2017 times'!P17="","",'2017 times'!P17/target!Q17)</f>
        <v/>
      </c>
    </row>
    <row r="18" spans="1:16" x14ac:dyDescent="0.3">
      <c r="A18" t="str">
        <f>target!A18</f>
        <v>Geoff Gilbert</v>
      </c>
      <c r="B18" s="72" t="str">
        <f t="shared" si="0"/>
        <v/>
      </c>
      <c r="C18" s="72" t="str">
        <f t="shared" si="1"/>
        <v/>
      </c>
      <c r="D18" s="72" t="str">
        <f t="shared" si="2"/>
        <v/>
      </c>
      <c r="E18" s="72" t="str">
        <f t="shared" si="3"/>
        <v/>
      </c>
      <c r="G18" s="72" t="str">
        <f>IF('2017 times'!G18="","",'2017 times'!G18/target!H18)</f>
        <v/>
      </c>
      <c r="H18" s="72" t="str">
        <f>IF('2017 times'!H18="","",'2017 times'!H18/target!I18)</f>
        <v/>
      </c>
      <c r="I18" s="72" t="str">
        <f>IF('2017 times'!I18="","",'2017 times'!I18/target!J18)</f>
        <v/>
      </c>
      <c r="J18" s="72" t="str">
        <f>IF('2017 times'!J18="","",'2017 times'!J18/target!K18)</f>
        <v/>
      </c>
      <c r="K18" s="72" t="str">
        <f>IF('2017 times'!K18="","",'2017 times'!K18/target!L18)</f>
        <v/>
      </c>
      <c r="L18" s="72" t="str">
        <f>IF('2017 times'!L18="","",'2017 times'!L18/target!M18)</f>
        <v/>
      </c>
      <c r="M18" s="72" t="str">
        <f>IF('2017 times'!M18="","",'2017 times'!M18/target!N18)</f>
        <v/>
      </c>
      <c r="N18" s="72" t="str">
        <f>IF('2017 times'!N18="","",'2017 times'!N18/target!O18)</f>
        <v/>
      </c>
      <c r="O18" s="72" t="str">
        <f>IF('2017 times'!O18="","",'2017 times'!O18/target!P18)</f>
        <v/>
      </c>
      <c r="P18" s="72" t="str">
        <f>IF('2017 times'!P18="","",'2017 times'!P18/target!Q18)</f>
        <v/>
      </c>
    </row>
    <row r="19" spans="1:16" x14ac:dyDescent="0.3">
      <c r="A19" t="str">
        <f>target!A19</f>
        <v>Huma Rahman</v>
      </c>
      <c r="B19" s="72" t="str">
        <f t="shared" si="0"/>
        <v/>
      </c>
      <c r="C19" s="72" t="str">
        <f t="shared" si="1"/>
        <v/>
      </c>
      <c r="D19" s="72" t="str">
        <f t="shared" si="2"/>
        <v/>
      </c>
      <c r="E19" s="72">
        <f t="shared" si="3"/>
        <v>1.0786259541984733</v>
      </c>
      <c r="G19" s="72" t="str">
        <f>IF('2017 times'!G19="","",'2017 times'!G19/target!H19)</f>
        <v/>
      </c>
      <c r="H19" s="72" t="str">
        <f>IF('2017 times'!H19="","",'2017 times'!H19/target!I19)</f>
        <v/>
      </c>
      <c r="I19" s="72" t="str">
        <f>IF('2017 times'!I19="","",'2017 times'!I19/target!J19)</f>
        <v/>
      </c>
      <c r="J19" s="72" t="str">
        <f>IF('2017 times'!J19="","",'2017 times'!J19/target!K19)</f>
        <v/>
      </c>
      <c r="K19" s="72" t="str">
        <f>IF('2017 times'!K19="","",'2017 times'!K19/target!L19)</f>
        <v/>
      </c>
      <c r="L19" s="72" t="str">
        <f>IF('2017 times'!L19="","",'2017 times'!L19/target!M19)</f>
        <v/>
      </c>
      <c r="M19" s="72">
        <f>IF('2017 times'!M19="","",'2017 times'!M19/target!N19)</f>
        <v>1.0786259541984733</v>
      </c>
      <c r="N19" s="72" t="str">
        <f>IF('2017 times'!N19="","",'2017 times'!N19/target!O19)</f>
        <v/>
      </c>
      <c r="O19" s="72" t="str">
        <f>IF('2017 times'!O19="","",'2017 times'!O19/target!P19)</f>
        <v/>
      </c>
      <c r="P19" s="72" t="str">
        <f>IF('2017 times'!P19="","",'2017 times'!P19/target!Q19)</f>
        <v/>
      </c>
    </row>
    <row r="20" spans="1:16" x14ac:dyDescent="0.3">
      <c r="A20" t="str">
        <f>target!A20</f>
        <v>Ian Ashcroft</v>
      </c>
      <c r="B20" s="72" t="str">
        <f t="shared" si="0"/>
        <v/>
      </c>
      <c r="C20" s="72" t="str">
        <f t="shared" si="1"/>
        <v/>
      </c>
      <c r="D20" s="72" t="str">
        <f t="shared" si="2"/>
        <v/>
      </c>
      <c r="E20" s="72" t="str">
        <f t="shared" si="3"/>
        <v/>
      </c>
      <c r="G20" s="72" t="str">
        <f>IF('2017 times'!G20="","",'2017 times'!G20/target!H20)</f>
        <v/>
      </c>
      <c r="H20" s="72" t="str">
        <f>IF('2017 times'!H20="","",'2017 times'!H20/target!I20)</f>
        <v/>
      </c>
      <c r="I20" s="72" t="str">
        <f>IF('2017 times'!I20="","",'2017 times'!I20/target!J20)</f>
        <v/>
      </c>
      <c r="J20" s="72" t="str">
        <f>IF('2017 times'!J20="","",'2017 times'!J20/target!K20)</f>
        <v/>
      </c>
      <c r="K20" s="72" t="str">
        <f>IF('2017 times'!K20="","",'2017 times'!K20/target!L20)</f>
        <v/>
      </c>
      <c r="L20" s="72" t="str">
        <f>IF('2017 times'!L20="","",'2017 times'!L20/target!M20)</f>
        <v/>
      </c>
      <c r="M20" s="72" t="str">
        <f>IF('2017 times'!M20="","",'2017 times'!M20/target!N20)</f>
        <v/>
      </c>
      <c r="N20" s="72" t="str">
        <f>IF('2017 times'!N20="","",'2017 times'!N20/target!O20)</f>
        <v/>
      </c>
      <c r="O20" s="72" t="str">
        <f>IF('2017 times'!O20="","",'2017 times'!O20/target!P20)</f>
        <v/>
      </c>
      <c r="P20" s="72" t="str">
        <f>IF('2017 times'!P20="","",'2017 times'!P20/target!Q20)</f>
        <v/>
      </c>
    </row>
    <row r="21" spans="1:16" x14ac:dyDescent="0.3">
      <c r="A21" t="str">
        <f>target!A21</f>
        <v>Ian Smallwood</v>
      </c>
      <c r="B21" s="72" t="str">
        <f t="shared" si="0"/>
        <v/>
      </c>
      <c r="C21" s="72" t="str">
        <f t="shared" si="1"/>
        <v/>
      </c>
      <c r="D21" s="72" t="str">
        <f t="shared" si="2"/>
        <v/>
      </c>
      <c r="E21" s="72">
        <f t="shared" si="3"/>
        <v>1.0549132947976878</v>
      </c>
      <c r="G21" s="72" t="str">
        <f>IF('2017 times'!G21="","",'2017 times'!G21/target!H21)</f>
        <v/>
      </c>
      <c r="H21" s="72" t="str">
        <f>IF('2017 times'!H21="","",'2017 times'!H21/target!I21)</f>
        <v/>
      </c>
      <c r="I21" s="72" t="str">
        <f>IF('2017 times'!I21="","",'2017 times'!I21/target!J21)</f>
        <v/>
      </c>
      <c r="J21" s="72" t="str">
        <f>IF('2017 times'!J21="","",'2017 times'!J21/target!K21)</f>
        <v/>
      </c>
      <c r="K21" s="72">
        <f>IF('2017 times'!K21="","",'2017 times'!K21/target!L21)</f>
        <v>1.0549132947976878</v>
      </c>
      <c r="L21" s="72" t="str">
        <f>IF('2017 times'!L21="","",'2017 times'!L21/target!M21)</f>
        <v/>
      </c>
      <c r="M21" s="72" t="str">
        <f>IF('2017 times'!M21="","",'2017 times'!M21/target!N21)</f>
        <v/>
      </c>
      <c r="N21" s="72" t="str">
        <f>IF('2017 times'!N21="","",'2017 times'!N21/target!O21)</f>
        <v/>
      </c>
      <c r="O21" s="72" t="str">
        <f>IF('2017 times'!O21="","",'2017 times'!O21/target!P21)</f>
        <v/>
      </c>
      <c r="P21" s="72" t="str">
        <f>IF('2017 times'!P21="","",'2017 times'!P21/target!Q21)</f>
        <v/>
      </c>
    </row>
    <row r="22" spans="1:16" x14ac:dyDescent="0.3">
      <c r="A22" t="str">
        <f>target!A22</f>
        <v>James MacDonald</v>
      </c>
      <c r="B22" s="72" t="str">
        <f t="shared" si="0"/>
        <v/>
      </c>
      <c r="C22" s="72" t="str">
        <f t="shared" si="1"/>
        <v/>
      </c>
      <c r="D22" s="72" t="str">
        <f t="shared" si="2"/>
        <v/>
      </c>
      <c r="E22" s="72">
        <f t="shared" si="3"/>
        <v>1.0806065442936952</v>
      </c>
      <c r="G22" s="72" t="str">
        <f>IF('2017 times'!G22="","",'2017 times'!G22/target!H22)</f>
        <v/>
      </c>
      <c r="H22" s="72" t="str">
        <f>IF('2017 times'!H22="","",'2017 times'!H22/target!I22)</f>
        <v/>
      </c>
      <c r="I22" s="72" t="str">
        <f>IF('2017 times'!I22="","",'2017 times'!I22/target!J22)</f>
        <v/>
      </c>
      <c r="J22" s="72" t="str">
        <f>IF('2017 times'!J22="","",'2017 times'!J22/target!K22)</f>
        <v/>
      </c>
      <c r="K22" s="72">
        <f>IF('2017 times'!K22="","",'2017 times'!K22/target!L22)</f>
        <v>1.0806065442936952</v>
      </c>
      <c r="L22" s="72" t="str">
        <f>IF('2017 times'!L22="","",'2017 times'!L22/target!M22)</f>
        <v/>
      </c>
      <c r="M22" s="72" t="str">
        <f>IF('2017 times'!M22="","",'2017 times'!M22/target!N22)</f>
        <v/>
      </c>
      <c r="N22" s="72" t="str">
        <f>IF('2017 times'!N22="","",'2017 times'!N22/target!O22)</f>
        <v/>
      </c>
      <c r="O22" s="72" t="str">
        <f>IF('2017 times'!O22="","",'2017 times'!O22/target!P22)</f>
        <v/>
      </c>
      <c r="P22" s="72" t="str">
        <f>IF('2017 times'!P22="","",'2017 times'!P22/target!Q22)</f>
        <v/>
      </c>
    </row>
    <row r="23" spans="1:16" x14ac:dyDescent="0.3">
      <c r="A23" t="str">
        <f>target!A23</f>
        <v>Jarrod Homer</v>
      </c>
      <c r="B23" s="72" t="str">
        <f t="shared" si="0"/>
        <v/>
      </c>
      <c r="C23" s="72" t="str">
        <f t="shared" si="1"/>
        <v/>
      </c>
      <c r="D23" s="72" t="str">
        <f t="shared" si="2"/>
        <v/>
      </c>
      <c r="E23" s="72" t="str">
        <f t="shared" si="3"/>
        <v/>
      </c>
      <c r="G23" s="72" t="str">
        <f>IF('2017 times'!G23="","",'2017 times'!G23/target!H23)</f>
        <v/>
      </c>
      <c r="H23" s="72" t="str">
        <f>IF('2017 times'!H23="","",'2017 times'!H23/target!I23)</f>
        <v/>
      </c>
      <c r="I23" s="72" t="str">
        <f>IF('2017 times'!I23="","",'2017 times'!I23/target!J23)</f>
        <v/>
      </c>
      <c r="J23" s="72" t="str">
        <f>IF('2017 times'!J23="","",'2017 times'!J23/target!K23)</f>
        <v/>
      </c>
      <c r="K23" s="72" t="str">
        <f>IF('2017 times'!K23="","",'2017 times'!K23/target!L23)</f>
        <v/>
      </c>
      <c r="L23" s="72" t="str">
        <f>IF('2017 times'!L23="","",'2017 times'!L23/target!M23)</f>
        <v/>
      </c>
      <c r="M23" s="72" t="str">
        <f>IF('2017 times'!M23="","",'2017 times'!M23/target!N23)</f>
        <v/>
      </c>
      <c r="N23" s="72" t="str">
        <f>IF('2017 times'!N23="","",'2017 times'!N23/target!O23)</f>
        <v/>
      </c>
      <c r="O23" s="72" t="str">
        <f>IF('2017 times'!O23="","",'2017 times'!O23/target!P23)</f>
        <v/>
      </c>
      <c r="P23" s="72" t="str">
        <f>IF('2017 times'!P23="","",'2017 times'!P23/target!Q23)</f>
        <v/>
      </c>
    </row>
    <row r="24" spans="1:16" x14ac:dyDescent="0.3">
      <c r="A24" t="str">
        <f>target!A24</f>
        <v>John Porteous</v>
      </c>
      <c r="B24" s="72" t="str">
        <f t="shared" si="0"/>
        <v/>
      </c>
      <c r="C24" s="72" t="str">
        <f t="shared" si="1"/>
        <v/>
      </c>
      <c r="D24" s="72" t="str">
        <f t="shared" si="2"/>
        <v/>
      </c>
      <c r="E24" s="72" t="str">
        <f t="shared" si="3"/>
        <v/>
      </c>
      <c r="G24" s="72" t="str">
        <f>IF('2017 times'!G24="","",'2017 times'!G24/target!H24)</f>
        <v/>
      </c>
      <c r="H24" s="72" t="str">
        <f>IF('2017 times'!H24="","",'2017 times'!H24/target!I24)</f>
        <v/>
      </c>
      <c r="I24" s="72" t="str">
        <f>IF('2017 times'!I24="","",'2017 times'!I24/target!J24)</f>
        <v/>
      </c>
      <c r="J24" s="72" t="str">
        <f>IF('2017 times'!J24="","",'2017 times'!J24/target!K24)</f>
        <v/>
      </c>
      <c r="K24" s="72" t="str">
        <f>IF('2017 times'!K24="","",'2017 times'!K24/target!L24)</f>
        <v/>
      </c>
      <c r="L24" s="72" t="str">
        <f>IF('2017 times'!L24="","",'2017 times'!L24/target!M24)</f>
        <v/>
      </c>
      <c r="M24" s="72" t="str">
        <f>IF('2017 times'!M24="","",'2017 times'!M24/target!N24)</f>
        <v/>
      </c>
      <c r="N24" s="72" t="str">
        <f>IF('2017 times'!N24="","",'2017 times'!N24/target!O24)</f>
        <v/>
      </c>
      <c r="O24" s="72" t="str">
        <f>IF('2017 times'!O24="","",'2017 times'!O24/target!P24)</f>
        <v/>
      </c>
      <c r="P24" s="72" t="str">
        <f>IF('2017 times'!P24="","",'2017 times'!P24/target!Q24)</f>
        <v/>
      </c>
    </row>
    <row r="25" spans="1:16" x14ac:dyDescent="0.3">
      <c r="A25" t="str">
        <f>target!A25</f>
        <v>Julie Lucas</v>
      </c>
      <c r="B25" s="72" t="str">
        <f t="shared" si="0"/>
        <v/>
      </c>
      <c r="C25" s="72" t="str">
        <f t="shared" si="1"/>
        <v/>
      </c>
      <c r="D25" s="72" t="str">
        <f t="shared" si="2"/>
        <v/>
      </c>
      <c r="E25" s="72" t="str">
        <f t="shared" si="3"/>
        <v/>
      </c>
      <c r="G25" s="72" t="str">
        <f>IF('2017 times'!G25="","",'2017 times'!G25/target!H25)</f>
        <v/>
      </c>
      <c r="H25" s="72" t="str">
        <f>IF('2017 times'!H25="","",'2017 times'!H25/target!I25)</f>
        <v/>
      </c>
      <c r="I25" s="72" t="str">
        <f>IF('2017 times'!I25="","",'2017 times'!I25/target!J25)</f>
        <v/>
      </c>
      <c r="J25" s="72" t="str">
        <f>IF('2017 times'!J25="","",'2017 times'!J25/target!K25)</f>
        <v/>
      </c>
      <c r="K25" s="72" t="str">
        <f>IF('2017 times'!K25="","",'2017 times'!K25/target!L25)</f>
        <v/>
      </c>
      <c r="L25" s="72" t="str">
        <f>IF('2017 times'!L25="","",'2017 times'!L25/target!M25)</f>
        <v/>
      </c>
      <c r="M25" s="72" t="str">
        <f>IF('2017 times'!M25="","",'2017 times'!M25/target!N25)</f>
        <v/>
      </c>
      <c r="N25" s="72" t="str">
        <f>IF('2017 times'!N25="","",'2017 times'!N25/target!O25)</f>
        <v/>
      </c>
      <c r="O25" s="72" t="str">
        <f>IF('2017 times'!O25="","",'2017 times'!O25/target!P25)</f>
        <v/>
      </c>
      <c r="P25" s="72" t="str">
        <f>IF('2017 times'!P25="","",'2017 times'!P25/target!Q25)</f>
        <v/>
      </c>
    </row>
    <row r="26" spans="1:16" x14ac:dyDescent="0.3">
      <c r="A26" t="str">
        <f>target!A26</f>
        <v>Louisa Harrison</v>
      </c>
      <c r="B26" s="72" t="str">
        <f t="shared" si="0"/>
        <v/>
      </c>
      <c r="C26" s="72" t="str">
        <f t="shared" si="1"/>
        <v/>
      </c>
      <c r="D26" s="72" t="str">
        <f t="shared" si="2"/>
        <v/>
      </c>
      <c r="E26" s="72" t="str">
        <f t="shared" si="3"/>
        <v/>
      </c>
      <c r="G26" s="72" t="str">
        <f>IF('2017 times'!G26="","",'2017 times'!G26/target!H26)</f>
        <v/>
      </c>
      <c r="H26" s="72" t="str">
        <f>IF('2017 times'!H26="","",'2017 times'!H26/target!I26)</f>
        <v/>
      </c>
      <c r="I26" s="72" t="str">
        <f>IF('2017 times'!I26="","",'2017 times'!I26/target!J26)</f>
        <v/>
      </c>
      <c r="J26" s="72" t="str">
        <f>IF('2017 times'!J26="","",'2017 times'!J26/target!K26)</f>
        <v/>
      </c>
      <c r="K26" s="72" t="str">
        <f>IF('2017 times'!K26="","",'2017 times'!K26/target!L26)</f>
        <v/>
      </c>
      <c r="L26" s="72" t="str">
        <f>IF('2017 times'!L26="","",'2017 times'!L26/target!M26)</f>
        <v/>
      </c>
      <c r="M26" s="72" t="str">
        <f>IF('2017 times'!M26="","",'2017 times'!M26/target!N26)</f>
        <v/>
      </c>
      <c r="N26" s="72" t="str">
        <f>IF('2017 times'!N26="","",'2017 times'!N26/target!O26)</f>
        <v/>
      </c>
      <c r="O26" s="72" t="str">
        <f>IF('2017 times'!O26="","",'2017 times'!O26/target!P26)</f>
        <v/>
      </c>
      <c r="P26" s="72" t="str">
        <f>IF('2017 times'!P26="","",'2017 times'!P26/target!Q26)</f>
        <v/>
      </c>
    </row>
    <row r="27" spans="1:16" x14ac:dyDescent="0.3">
      <c r="A27" t="str">
        <f>target!A27</f>
        <v>Mark Crossland</v>
      </c>
      <c r="B27" s="72" t="str">
        <f t="shared" si="0"/>
        <v/>
      </c>
      <c r="C27" s="72" t="str">
        <f t="shared" si="1"/>
        <v/>
      </c>
      <c r="D27" s="72" t="str">
        <f t="shared" si="2"/>
        <v/>
      </c>
      <c r="E27" s="72">
        <f t="shared" si="3"/>
        <v>0.99441340782122911</v>
      </c>
      <c r="G27" s="72">
        <f>IF('2017 times'!G27="","",'2017 times'!G27/target!H27)</f>
        <v>0.99441340782122911</v>
      </c>
      <c r="H27" s="72" t="str">
        <f>IF('2017 times'!H27="","",'2017 times'!H27/target!I27)</f>
        <v/>
      </c>
      <c r="I27" s="72" t="str">
        <f>IF('2017 times'!I27="","",'2017 times'!I27/target!J27)</f>
        <v/>
      </c>
      <c r="J27" s="72" t="str">
        <f>IF('2017 times'!J27="","",'2017 times'!J27/target!K27)</f>
        <v/>
      </c>
      <c r="K27" s="72" t="str">
        <f>IF('2017 times'!K27="","",'2017 times'!K27/target!L27)</f>
        <v/>
      </c>
      <c r="L27" s="72" t="str">
        <f>IF('2017 times'!L27="","",'2017 times'!L27/target!M27)</f>
        <v/>
      </c>
      <c r="M27" s="72" t="str">
        <f>IF('2017 times'!M27="","",'2017 times'!M27/target!N27)</f>
        <v/>
      </c>
      <c r="N27" s="72" t="str">
        <f>IF('2017 times'!N27="","",'2017 times'!N27/target!O27)</f>
        <v/>
      </c>
      <c r="O27" s="72" t="str">
        <f>IF('2017 times'!O27="","",'2017 times'!O27/target!P27)</f>
        <v/>
      </c>
      <c r="P27" s="72" t="str">
        <f>IF('2017 times'!P27="","",'2017 times'!P27/target!Q27)</f>
        <v/>
      </c>
    </row>
    <row r="28" spans="1:16" x14ac:dyDescent="0.3">
      <c r="A28" t="str">
        <f>target!A28</f>
        <v>Matt Taylor</v>
      </c>
      <c r="B28" s="72" t="str">
        <f t="shared" si="0"/>
        <v/>
      </c>
      <c r="C28" s="72" t="str">
        <f t="shared" si="1"/>
        <v/>
      </c>
      <c r="D28" s="72" t="str">
        <f t="shared" si="2"/>
        <v/>
      </c>
      <c r="E28" s="72" t="str">
        <f t="shared" si="3"/>
        <v/>
      </c>
      <c r="G28" s="72" t="str">
        <f>IF('2017 times'!G28="","",'2017 times'!G28/target!H28)</f>
        <v/>
      </c>
      <c r="H28" s="72" t="str">
        <f>IF('2017 times'!H28="","",'2017 times'!H28/target!I28)</f>
        <v/>
      </c>
      <c r="I28" s="72" t="str">
        <f>IF('2017 times'!I28="","",'2017 times'!I28/target!J28)</f>
        <v/>
      </c>
      <c r="J28" s="72" t="str">
        <f>IF('2017 times'!J28="","",'2017 times'!J28/target!K28)</f>
        <v/>
      </c>
      <c r="K28" s="72" t="str">
        <f>IF('2017 times'!K28="","",'2017 times'!K28/target!L28)</f>
        <v/>
      </c>
      <c r="L28" s="72" t="str">
        <f>IF('2017 times'!L28="","",'2017 times'!L28/target!M28)</f>
        <v/>
      </c>
      <c r="M28" s="72" t="str">
        <f>IF('2017 times'!M28="","",'2017 times'!M28/target!N28)</f>
        <v/>
      </c>
      <c r="N28" s="72" t="str">
        <f>IF('2017 times'!N28="","",'2017 times'!N28/target!O28)</f>
        <v/>
      </c>
      <c r="O28" s="72" t="str">
        <f>IF('2017 times'!O28="","",'2017 times'!O28/target!P28)</f>
        <v/>
      </c>
      <c r="P28" s="72" t="str">
        <f>IF('2017 times'!P28="","",'2017 times'!P28/target!Q28)</f>
        <v/>
      </c>
    </row>
    <row r="29" spans="1:16" x14ac:dyDescent="0.3">
      <c r="A29" t="str">
        <f>target!A29</f>
        <v>Nicky Mowatt</v>
      </c>
      <c r="B29" s="72" t="str">
        <f t="shared" si="0"/>
        <v/>
      </c>
      <c r="C29" s="72" t="str">
        <f t="shared" si="1"/>
        <v/>
      </c>
      <c r="D29" s="72" t="str">
        <f t="shared" si="2"/>
        <v/>
      </c>
      <c r="E29" s="72" t="str">
        <f t="shared" si="3"/>
        <v/>
      </c>
      <c r="G29" s="72" t="str">
        <f>IF('2017 times'!G29="","",'2017 times'!G29/target!H29)</f>
        <v/>
      </c>
      <c r="H29" s="72" t="str">
        <f>IF('2017 times'!H29="","",'2017 times'!H29/target!I29)</f>
        <v/>
      </c>
      <c r="I29" s="72" t="str">
        <f>IF('2017 times'!I29="","",'2017 times'!I29/target!J29)</f>
        <v/>
      </c>
      <c r="J29" s="72" t="str">
        <f>IF('2017 times'!J29="","",'2017 times'!J29/target!K29)</f>
        <v/>
      </c>
      <c r="K29" s="72" t="str">
        <f>IF('2017 times'!K29="","",'2017 times'!K29/target!L29)</f>
        <v/>
      </c>
      <c r="L29" s="72" t="str">
        <f>IF('2017 times'!L29="","",'2017 times'!L29/target!M29)</f>
        <v/>
      </c>
      <c r="M29" s="72" t="str">
        <f>IF('2017 times'!M29="","",'2017 times'!M29/target!N29)</f>
        <v/>
      </c>
      <c r="N29" s="72" t="str">
        <f>IF('2017 times'!N29="","",'2017 times'!N29/target!O29)</f>
        <v/>
      </c>
      <c r="O29" s="72" t="str">
        <f>IF('2017 times'!O29="","",'2017 times'!O29/target!P29)</f>
        <v/>
      </c>
      <c r="P29" s="72" t="str">
        <f>IF('2017 times'!P29="","",'2017 times'!P29/target!Q29)</f>
        <v/>
      </c>
    </row>
    <row r="30" spans="1:16" x14ac:dyDescent="0.3">
      <c r="A30" t="str">
        <f>target!A30</f>
        <v>Patrick Grannan</v>
      </c>
      <c r="B30" s="72" t="str">
        <f t="shared" si="0"/>
        <v/>
      </c>
      <c r="C30" s="72" t="str">
        <f t="shared" si="1"/>
        <v/>
      </c>
      <c r="D30" s="72" t="str">
        <f t="shared" si="2"/>
        <v/>
      </c>
      <c r="E30" s="72" t="str">
        <f t="shared" si="3"/>
        <v/>
      </c>
      <c r="G30" s="72" t="str">
        <f>IF('2017 times'!G30="","",'2017 times'!G30/target!H30)</f>
        <v/>
      </c>
      <c r="H30" s="72" t="str">
        <f>IF('2017 times'!H30="","",'2017 times'!H30/target!I30)</f>
        <v/>
      </c>
      <c r="I30" s="72" t="str">
        <f>IF('2017 times'!I30="","",'2017 times'!I30/target!J30)</f>
        <v/>
      </c>
      <c r="J30" s="72" t="str">
        <f>IF('2017 times'!J30="","",'2017 times'!J30/target!K30)</f>
        <v/>
      </c>
      <c r="K30" s="72" t="str">
        <f>IF('2017 times'!K30="","",'2017 times'!K30/target!L30)</f>
        <v/>
      </c>
      <c r="L30" s="72" t="str">
        <f>IF('2017 times'!L30="","",'2017 times'!L30/target!M30)</f>
        <v/>
      </c>
      <c r="M30" s="72" t="str">
        <f>IF('2017 times'!M30="","",'2017 times'!M30/target!N30)</f>
        <v/>
      </c>
      <c r="N30" s="72" t="str">
        <f>IF('2017 times'!N30="","",'2017 times'!N30/target!O30)</f>
        <v/>
      </c>
      <c r="O30" s="72" t="str">
        <f>IF('2017 times'!O30="","",'2017 times'!O30/target!P30)</f>
        <v/>
      </c>
      <c r="P30" s="72" t="str">
        <f>IF('2017 times'!P30="","",'2017 times'!P30/target!Q30)</f>
        <v/>
      </c>
    </row>
    <row r="31" spans="1:16" x14ac:dyDescent="0.3">
      <c r="A31" t="str">
        <f>target!A31</f>
        <v>Paul Norris</v>
      </c>
      <c r="B31" s="72" t="str">
        <f>IF(COUNT($G31:$P31)&lt;4,"",SMALL($G31:$P31,4))</f>
        <v/>
      </c>
      <c r="C31" s="72" t="str">
        <f>IF(COUNT($G31:$P31)&lt;3,"",SMALL($G31:$P31,3))</f>
        <v/>
      </c>
      <c r="D31" s="72" t="str">
        <f>IF(COUNT($G31:$P31)&lt;2,"",SMALL($G31:$P31,2))</f>
        <v/>
      </c>
      <c r="E31" s="72">
        <f>IF(COUNT(G31:P31)=0,"",SMALL(G31:P31,1))</f>
        <v>1.093959731543624</v>
      </c>
      <c r="G31" s="72">
        <f>IF('2017 times'!G31="","",'2017 times'!G31/target!H31)</f>
        <v>1.093959731543624</v>
      </c>
      <c r="H31" s="72" t="str">
        <f>IF('2017 times'!H31="","",'2017 times'!H31/target!I31)</f>
        <v/>
      </c>
      <c r="I31" s="72" t="str">
        <f>IF('2017 times'!I31="","",'2017 times'!I31/target!J31)</f>
        <v/>
      </c>
      <c r="J31" s="72" t="str">
        <f>IF('2017 times'!J31="","",'2017 times'!J31/target!K31)</f>
        <v/>
      </c>
      <c r="K31" s="72" t="str">
        <f>IF('2017 times'!K31="","",'2017 times'!K31/target!L31)</f>
        <v/>
      </c>
      <c r="L31" s="72" t="str">
        <f>IF('2017 times'!L31="","",'2017 times'!L31/target!M31)</f>
        <v/>
      </c>
      <c r="M31" s="72" t="str">
        <f>IF('2017 times'!M31="","",'2017 times'!M31/target!N31)</f>
        <v/>
      </c>
      <c r="N31" s="72" t="str">
        <f>IF('2017 times'!N31="","",'2017 times'!N31/target!O31)</f>
        <v/>
      </c>
      <c r="O31" s="72" t="str">
        <f>IF('2017 times'!O31="","",'2017 times'!O31/target!P31)</f>
        <v/>
      </c>
      <c r="P31" s="72" t="str">
        <f>IF('2017 times'!P31="","",'2017 times'!P31/target!Q31)</f>
        <v/>
      </c>
    </row>
    <row r="32" spans="1:16" x14ac:dyDescent="0.3">
      <c r="A32" t="str">
        <f>target!A32</f>
        <v>Rick Lawson</v>
      </c>
      <c r="B32" s="72" t="str">
        <f t="shared" si="0"/>
        <v/>
      </c>
      <c r="C32" s="72" t="str">
        <f t="shared" si="1"/>
        <v/>
      </c>
      <c r="D32" s="72" t="str">
        <f t="shared" si="2"/>
        <v/>
      </c>
      <c r="E32" s="72" t="str">
        <f t="shared" si="3"/>
        <v/>
      </c>
      <c r="G32" s="72" t="str">
        <f>IF('2017 times'!G32="","",'2017 times'!G32/target!H32)</f>
        <v/>
      </c>
      <c r="H32" s="72" t="str">
        <f>IF('2017 times'!H32="","",'2017 times'!H32/target!I32)</f>
        <v/>
      </c>
      <c r="I32" s="72" t="str">
        <f>IF('2017 times'!I32="","",'2017 times'!I32/target!J32)</f>
        <v/>
      </c>
      <c r="J32" s="72" t="str">
        <f>IF('2017 times'!J32="","",'2017 times'!J32/target!K32)</f>
        <v/>
      </c>
      <c r="K32" s="72" t="str">
        <f>IF('2017 times'!K32="","",'2017 times'!K32/target!L32)</f>
        <v/>
      </c>
      <c r="L32" s="72" t="str">
        <f>IF('2017 times'!L32="","",'2017 times'!L32/target!M32)</f>
        <v/>
      </c>
      <c r="M32" s="72" t="str">
        <f>IF('2017 times'!M32="","",'2017 times'!M32/target!N32)</f>
        <v/>
      </c>
      <c r="N32" s="72" t="str">
        <f>IF('2017 times'!N32="","",'2017 times'!N32/target!O32)</f>
        <v/>
      </c>
      <c r="O32" s="72" t="str">
        <f>IF('2017 times'!O32="","",'2017 times'!O32/target!P32)</f>
        <v/>
      </c>
      <c r="P32" s="72" t="str">
        <f>IF('2017 times'!P32="","",'2017 times'!P32/target!Q32)</f>
        <v/>
      </c>
    </row>
    <row r="33" spans="1:16" x14ac:dyDescent="0.3">
      <c r="A33" t="str">
        <f>target!A33</f>
        <v>Roy Pownall</v>
      </c>
      <c r="B33" s="72" t="str">
        <f t="shared" si="0"/>
        <v/>
      </c>
      <c r="C33" s="72" t="str">
        <f t="shared" si="1"/>
        <v/>
      </c>
      <c r="D33" s="72" t="str">
        <f t="shared" si="2"/>
        <v/>
      </c>
      <c r="E33" s="72" t="str">
        <f t="shared" si="3"/>
        <v/>
      </c>
      <c r="G33" s="72" t="str">
        <f>IF('2017 times'!G33="","",'2017 times'!G33/target!H33)</f>
        <v/>
      </c>
      <c r="H33" s="72" t="str">
        <f>IF('2017 times'!H33="","",'2017 times'!H33/target!I33)</f>
        <v/>
      </c>
      <c r="I33" s="72" t="str">
        <f>IF('2017 times'!I33="","",'2017 times'!I33/target!J33)</f>
        <v/>
      </c>
      <c r="J33" s="72" t="str">
        <f>IF('2017 times'!J33="","",'2017 times'!J33/target!K33)</f>
        <v/>
      </c>
      <c r="K33" s="72" t="str">
        <f>IF('2017 times'!K33="","",'2017 times'!K33/target!L33)</f>
        <v/>
      </c>
      <c r="L33" s="72" t="str">
        <f>IF('2017 times'!L33="","",'2017 times'!L33/target!M33)</f>
        <v/>
      </c>
      <c r="M33" s="72" t="str">
        <f>IF('2017 times'!M33="","",'2017 times'!M33/target!N33)</f>
        <v/>
      </c>
      <c r="N33" s="72" t="str">
        <f>IF('2017 times'!N33="","",'2017 times'!N33/target!O33)</f>
        <v/>
      </c>
      <c r="O33" s="72" t="str">
        <f>IF('2017 times'!O33="","",'2017 times'!O33/target!P33)</f>
        <v/>
      </c>
      <c r="P33" s="72" t="str">
        <f>IF('2017 times'!P33="","",'2017 times'!P33/target!Q33)</f>
        <v/>
      </c>
    </row>
    <row r="34" spans="1:16" x14ac:dyDescent="0.3">
      <c r="A34" t="str">
        <f>target!A34</f>
        <v>Sally Gilliver</v>
      </c>
      <c r="B34" s="72" t="str">
        <f>IF(COUNT($G34:$P34)&lt;4,"",SMALL($G34:$P34,4))</f>
        <v/>
      </c>
      <c r="C34" s="72" t="str">
        <f>IF(COUNT($G34:$P34)&lt;3,"",SMALL($G34:$P34,3))</f>
        <v/>
      </c>
      <c r="D34" s="72" t="str">
        <f>IF(COUNT($G34:$P34)&lt;2,"",SMALL($G34:$P34,2))</f>
        <v/>
      </c>
      <c r="E34" s="72" t="str">
        <f>IF(COUNT(G34:P34)=0,"",SMALL(G34:P34,1))</f>
        <v/>
      </c>
      <c r="G34" s="72" t="str">
        <f>IF('2017 times'!G34="","",'2017 times'!G34/target!H34)</f>
        <v/>
      </c>
      <c r="H34" s="72" t="str">
        <f>IF('2017 times'!H34="","",'2017 times'!H34/target!I34)</f>
        <v/>
      </c>
      <c r="I34" s="72" t="str">
        <f>IF('2017 times'!I34="","",'2017 times'!I34/target!J34)</f>
        <v/>
      </c>
      <c r="J34" s="72" t="str">
        <f>IF('2017 times'!J34="","",'2017 times'!J34/target!K34)</f>
        <v/>
      </c>
      <c r="K34" s="72" t="str">
        <f>IF('2017 times'!K34="","",'2017 times'!K34/target!L34)</f>
        <v/>
      </c>
      <c r="L34" s="72" t="str">
        <f>IF('2017 times'!L34="","",'2017 times'!L34/target!M34)</f>
        <v/>
      </c>
      <c r="M34" s="72" t="str">
        <f>IF('2017 times'!M34="","",'2017 times'!M34/target!N34)</f>
        <v/>
      </c>
      <c r="N34" s="72" t="str">
        <f>IF('2017 times'!N34="","",'2017 times'!N34/target!O34)</f>
        <v/>
      </c>
      <c r="O34" s="72" t="str">
        <f>IF('2017 times'!O34="","",'2017 times'!O34/target!P34)</f>
        <v/>
      </c>
      <c r="P34" s="72" t="str">
        <f>IF('2017 times'!P34="","",'2017 times'!P34/target!Q34)</f>
        <v/>
      </c>
    </row>
    <row r="35" spans="1:16" x14ac:dyDescent="0.3">
      <c r="A35" t="str">
        <f>target!A35</f>
        <v>Sharon Johnstone</v>
      </c>
      <c r="B35" s="72" t="str">
        <f t="shared" si="0"/>
        <v/>
      </c>
      <c r="C35" s="72" t="str">
        <f t="shared" si="1"/>
        <v/>
      </c>
      <c r="D35" s="72" t="str">
        <f t="shared" si="2"/>
        <v/>
      </c>
      <c r="E35" s="72">
        <f t="shared" si="3"/>
        <v>1.056721056721057</v>
      </c>
      <c r="G35" s="72" t="str">
        <f>IF('2017 times'!G35="","",'2017 times'!G35/target!H35)</f>
        <v/>
      </c>
      <c r="H35" s="72" t="str">
        <f>IF('2017 times'!H35="","",'2017 times'!H35/target!I35)</f>
        <v/>
      </c>
      <c r="I35" s="72" t="str">
        <f>IF('2017 times'!I35="","",'2017 times'!I35/target!J35)</f>
        <v/>
      </c>
      <c r="J35" s="72" t="str">
        <f>IF('2017 times'!J35="","",'2017 times'!J35/target!K35)</f>
        <v/>
      </c>
      <c r="K35" s="72">
        <f>IF('2017 times'!K35="","",'2017 times'!K35/target!L35)</f>
        <v>1.056721056721057</v>
      </c>
      <c r="L35" s="72" t="str">
        <f>IF('2017 times'!L35="","",'2017 times'!L35/target!M35)</f>
        <v/>
      </c>
      <c r="M35" s="72" t="str">
        <f>IF('2017 times'!M35="","",'2017 times'!M35/target!N35)</f>
        <v/>
      </c>
      <c r="N35" s="72" t="str">
        <f>IF('2017 times'!N35="","",'2017 times'!N35/target!O35)</f>
        <v/>
      </c>
      <c r="O35" s="72" t="str">
        <f>IF('2017 times'!O35="","",'2017 times'!O35/target!P35)</f>
        <v/>
      </c>
      <c r="P35" s="72" t="str">
        <f>IF('2017 times'!P35="","",'2017 times'!P35/target!Q35)</f>
        <v/>
      </c>
    </row>
    <row r="36" spans="1:16" x14ac:dyDescent="0.3">
      <c r="A36" t="str">
        <f>target!A36</f>
        <v>Simon Fenton</v>
      </c>
      <c r="B36" s="72" t="str">
        <f t="shared" si="0"/>
        <v/>
      </c>
      <c r="C36" s="72" t="str">
        <f t="shared" si="1"/>
        <v/>
      </c>
      <c r="D36" s="72" t="str">
        <f t="shared" si="2"/>
        <v/>
      </c>
      <c r="E36" s="72" t="str">
        <f t="shared" si="3"/>
        <v/>
      </c>
      <c r="G36" s="72" t="str">
        <f>IF('2017 times'!G36="","",'2017 times'!G36/target!H36)</f>
        <v/>
      </c>
      <c r="H36" s="72" t="str">
        <f>IF('2017 times'!H36="","",'2017 times'!H36/target!I36)</f>
        <v/>
      </c>
      <c r="I36" s="72" t="str">
        <f>IF('2017 times'!I36="","",'2017 times'!I36/target!J36)</f>
        <v/>
      </c>
      <c r="J36" s="72" t="str">
        <f>IF('2017 times'!J36="","",'2017 times'!J36/target!K36)</f>
        <v/>
      </c>
      <c r="K36" s="72" t="str">
        <f>IF('2017 times'!K36="","",'2017 times'!K36/target!L36)</f>
        <v/>
      </c>
      <c r="L36" s="72" t="str">
        <f>IF('2017 times'!L36="","",'2017 times'!L36/target!M36)</f>
        <v/>
      </c>
      <c r="M36" s="72" t="str">
        <f>IF('2017 times'!M36="","",'2017 times'!M36/target!N36)</f>
        <v/>
      </c>
      <c r="N36" s="72" t="str">
        <f>IF('2017 times'!N36="","",'2017 times'!N36/target!O36)</f>
        <v/>
      </c>
      <c r="O36" s="72" t="str">
        <f>IF('2017 times'!O36="","",'2017 times'!O36/target!P36)</f>
        <v/>
      </c>
      <c r="P36" s="72" t="str">
        <f>IF('2017 times'!P36="","",'2017 times'!P36/target!Q36)</f>
        <v/>
      </c>
    </row>
    <row r="37" spans="1:16" x14ac:dyDescent="0.3">
      <c r="A37" t="str">
        <f>target!A37</f>
        <v>Stephen Feber</v>
      </c>
      <c r="B37" s="72" t="str">
        <f>IF(COUNT($G37:$P37)&lt;4,"",SMALL($G37:$P37,4))</f>
        <v/>
      </c>
      <c r="C37" s="72" t="str">
        <f>IF(COUNT($G37:$P37)&lt;3,"",SMALL($G37:$P37,3))</f>
        <v/>
      </c>
      <c r="D37" s="72" t="str">
        <f>IF(COUNT($G37:$P37)&lt;2,"",SMALL($G37:$P37,2))</f>
        <v/>
      </c>
      <c r="E37" s="72">
        <f>IF(COUNT(G37:P37)=0,"",SMALL(G37:P37,1))</f>
        <v>1.1197537772803581</v>
      </c>
      <c r="G37" s="72" t="str">
        <f>IF('2017 times'!G37="","",'2017 times'!G37/target!H37)</f>
        <v/>
      </c>
      <c r="H37" s="72" t="str">
        <f>IF('2017 times'!H37="","",'2017 times'!H37/target!I37)</f>
        <v/>
      </c>
      <c r="I37" s="72" t="str">
        <f>IF('2017 times'!I37="","",'2017 times'!I37/target!J37)</f>
        <v/>
      </c>
      <c r="J37" s="72" t="str">
        <f>IF('2017 times'!J37="","",'2017 times'!J37/target!K37)</f>
        <v/>
      </c>
      <c r="K37" s="72">
        <f>IF('2017 times'!K37="","",'2017 times'!K37/target!L37)</f>
        <v>1.1197537772803581</v>
      </c>
      <c r="L37" s="72" t="str">
        <f>IF('2017 times'!L37="","",'2017 times'!L37/target!M37)</f>
        <v/>
      </c>
      <c r="M37" s="72" t="str">
        <f>IF('2017 times'!M37="","",'2017 times'!M37/target!N37)</f>
        <v/>
      </c>
      <c r="N37" s="72" t="str">
        <f>IF('2017 times'!N37="","",'2017 times'!N37/target!O37)</f>
        <v/>
      </c>
      <c r="O37" s="72" t="str">
        <f>IF('2017 times'!O37="","",'2017 times'!O37/target!P37)</f>
        <v/>
      </c>
      <c r="P37" s="72" t="str">
        <f>IF('2017 times'!P37="","",'2017 times'!P37/target!Q37)</f>
        <v/>
      </c>
    </row>
    <row r="38" spans="1:16" x14ac:dyDescent="0.3">
      <c r="A38" t="str">
        <f>target!A38</f>
        <v>Steve Bunker</v>
      </c>
      <c r="B38" s="72" t="str">
        <f t="shared" si="0"/>
        <v/>
      </c>
      <c r="C38" s="72" t="str">
        <f t="shared" si="1"/>
        <v/>
      </c>
      <c r="D38" s="72" t="str">
        <f t="shared" si="2"/>
        <v/>
      </c>
      <c r="E38" s="72" t="str">
        <f t="shared" si="3"/>
        <v/>
      </c>
      <c r="G38" s="72" t="str">
        <f>IF('2017 times'!G38="","",'2017 times'!G38/target!H38)</f>
        <v/>
      </c>
      <c r="H38" s="72" t="str">
        <f>IF('2017 times'!H38="","",'2017 times'!H38/target!I38)</f>
        <v/>
      </c>
      <c r="I38" s="72" t="str">
        <f>IF('2017 times'!I38="","",'2017 times'!I38/target!J38)</f>
        <v/>
      </c>
      <c r="J38" s="72" t="str">
        <f>IF('2017 times'!J38="","",'2017 times'!J38/target!K38)</f>
        <v/>
      </c>
      <c r="K38" s="72" t="str">
        <f>IF('2017 times'!K38="","",'2017 times'!K38/target!L38)</f>
        <v/>
      </c>
      <c r="L38" s="72" t="str">
        <f>IF('2017 times'!L38="","",'2017 times'!L38/target!M38)</f>
        <v/>
      </c>
      <c r="M38" s="72" t="str">
        <f>IF('2017 times'!M38="","",'2017 times'!M38/target!N38)</f>
        <v/>
      </c>
      <c r="N38" s="72" t="str">
        <f>IF('2017 times'!N38="","",'2017 times'!N38/target!O38)</f>
        <v/>
      </c>
      <c r="O38" s="72" t="str">
        <f>IF('2017 times'!O38="","",'2017 times'!O38/target!P38)</f>
        <v/>
      </c>
      <c r="P38" s="72" t="str">
        <f>IF('2017 times'!P38="","",'2017 times'!P38/target!Q38)</f>
        <v/>
      </c>
    </row>
    <row r="39" spans="1:16" x14ac:dyDescent="0.3">
      <c r="A39" t="str">
        <f>target!A39</f>
        <v>Tim Billington</v>
      </c>
      <c r="B39" s="72" t="str">
        <f t="shared" si="0"/>
        <v/>
      </c>
      <c r="C39" s="72" t="str">
        <f t="shared" si="1"/>
        <v/>
      </c>
      <c r="D39" s="72" t="str">
        <f t="shared" si="2"/>
        <v/>
      </c>
      <c r="E39" s="72" t="str">
        <f t="shared" si="3"/>
        <v/>
      </c>
      <c r="G39" s="72" t="str">
        <f>IF('2017 times'!G39="","",'2017 times'!G39/target!H39)</f>
        <v/>
      </c>
      <c r="H39" s="72" t="str">
        <f>IF('2017 times'!H39="","",'2017 times'!H39/target!I39)</f>
        <v/>
      </c>
      <c r="I39" s="72" t="str">
        <f>IF('2017 times'!I39="","",'2017 times'!I39/target!J39)</f>
        <v/>
      </c>
      <c r="J39" s="72" t="str">
        <f>IF('2017 times'!J39="","",'2017 times'!J39/target!K39)</f>
        <v/>
      </c>
      <c r="K39" s="72" t="str">
        <f>IF('2017 times'!K39="","",'2017 times'!K39/target!L39)</f>
        <v/>
      </c>
      <c r="L39" s="72" t="str">
        <f>IF('2017 times'!L39="","",'2017 times'!L39/target!M39)</f>
        <v/>
      </c>
      <c r="M39" s="72" t="str">
        <f>IF('2017 times'!M39="","",'2017 times'!M39/target!N39)</f>
        <v/>
      </c>
      <c r="N39" s="72" t="str">
        <f>IF('2017 times'!N39="","",'2017 times'!N39/target!O39)</f>
        <v/>
      </c>
      <c r="O39" s="72" t="str">
        <f>IF('2017 times'!O39="","",'2017 times'!O39/target!P39)</f>
        <v/>
      </c>
      <c r="P39" s="72" t="str">
        <f>IF('2017 times'!P39="","",'2017 times'!P39/target!Q39)</f>
        <v/>
      </c>
    </row>
    <row r="40" spans="1:16" x14ac:dyDescent="0.3">
      <c r="A40" t="str">
        <f>target!A40</f>
        <v>Tony Hulme</v>
      </c>
      <c r="B40" s="72" t="str">
        <f t="shared" si="0"/>
        <v/>
      </c>
      <c r="C40" s="72" t="str">
        <f t="shared" si="1"/>
        <v/>
      </c>
      <c r="D40" s="72">
        <f t="shared" si="2"/>
        <v>1.1918119787717967</v>
      </c>
      <c r="E40" s="72">
        <f t="shared" si="3"/>
        <v>1.1350777934936351</v>
      </c>
      <c r="G40" s="72" t="str">
        <f>IF('2017 times'!G40="","",'2017 times'!G40/target!H40)</f>
        <v/>
      </c>
      <c r="H40" s="72" t="str">
        <f>IF('2017 times'!H40="","",'2017 times'!H40/target!I40)</f>
        <v/>
      </c>
      <c r="I40" s="72" t="str">
        <f>IF('2017 times'!I40="","",'2017 times'!I40/target!J40)</f>
        <v/>
      </c>
      <c r="J40" s="72">
        <f>IF('2017 times'!J40="","",'2017 times'!J40/target!K40)</f>
        <v>1.1918119787717967</v>
      </c>
      <c r="K40" s="72">
        <f>IF('2017 times'!K40="","",'2017 times'!K40/target!L40)</f>
        <v>1.1350777934936351</v>
      </c>
      <c r="L40" s="72" t="str">
        <f>IF('2017 times'!L40="","",'2017 times'!L40/target!M40)</f>
        <v/>
      </c>
      <c r="M40" s="72" t="str">
        <f>IF('2017 times'!M40="","",'2017 times'!M40/target!N40)</f>
        <v/>
      </c>
      <c r="N40" s="72" t="str">
        <f>IF('2017 times'!N40="","",'2017 times'!N40/target!O40)</f>
        <v/>
      </c>
      <c r="O40" s="72" t="str">
        <f>IF('2017 times'!O40="","",'2017 times'!O40/target!P40)</f>
        <v/>
      </c>
      <c r="P40" s="72" t="str">
        <f>IF('2017 times'!P40="","",'2017 times'!P40/target!Q40)</f>
        <v/>
      </c>
    </row>
    <row r="41" spans="1:16" x14ac:dyDescent="0.3">
      <c r="A41" t="str">
        <f>target!A41</f>
        <v>Trevor Morris</v>
      </c>
      <c r="B41" s="72" t="str">
        <f t="shared" si="0"/>
        <v/>
      </c>
      <c r="C41" s="72" t="str">
        <f t="shared" si="1"/>
        <v/>
      </c>
      <c r="D41" s="72" t="str">
        <f t="shared" si="2"/>
        <v/>
      </c>
      <c r="E41" s="72">
        <f t="shared" si="3"/>
        <v>1</v>
      </c>
      <c r="G41" s="72" t="str">
        <f>IF('2017 times'!G41="","",'2017 times'!G41/target!H41)</f>
        <v/>
      </c>
      <c r="H41" s="72" t="str">
        <f>IF('2017 times'!H41="","",'2017 times'!H41/target!I41)</f>
        <v/>
      </c>
      <c r="I41" s="72" t="str">
        <f>IF('2017 times'!I41="","",'2017 times'!I41/target!J41)</f>
        <v/>
      </c>
      <c r="J41" s="72" t="str">
        <f>IF('2017 times'!J41="","",'2017 times'!J41/target!K41)</f>
        <v/>
      </c>
      <c r="K41" s="72" t="str">
        <f>IF('2017 times'!K41="","",'2017 times'!K41/target!L41)</f>
        <v/>
      </c>
      <c r="L41" s="72" t="str">
        <f>IF('2017 times'!L41="","",'2017 times'!L41/target!M41)</f>
        <v/>
      </c>
      <c r="M41" s="72">
        <f>IF('2017 times'!M41="","",'2017 times'!M41/target!N41)</f>
        <v>1</v>
      </c>
      <c r="N41" s="72" t="str">
        <f>IF('2017 times'!N41="","",'2017 times'!N41/target!O41)</f>
        <v/>
      </c>
      <c r="O41" s="72" t="str">
        <f>IF('2017 times'!O41="","",'2017 times'!O41/target!P41)</f>
        <v/>
      </c>
      <c r="P41" s="72" t="str">
        <f>IF('2017 times'!P41="","",'2017 times'!P41/target!Q41)</f>
        <v/>
      </c>
    </row>
    <row r="42" spans="1:16" x14ac:dyDescent="0.3">
      <c r="A42">
        <f>target!A42</f>
        <v>0</v>
      </c>
      <c r="B42" s="72" t="str">
        <f t="shared" si="0"/>
        <v/>
      </c>
      <c r="C42" s="72" t="str">
        <f t="shared" si="1"/>
        <v/>
      </c>
      <c r="D42" s="72" t="str">
        <f t="shared" si="2"/>
        <v/>
      </c>
      <c r="E42" s="72" t="str">
        <f t="shared" si="3"/>
        <v/>
      </c>
      <c r="G42" s="72" t="str">
        <f>IF('2017 times'!G42="","",'2017 times'!G42/target!H42)</f>
        <v/>
      </c>
      <c r="H42" s="72" t="str">
        <f>IF('2017 times'!H42="","",'2017 times'!H42/target!I42)</f>
        <v/>
      </c>
      <c r="I42" s="72" t="str">
        <f>IF('2017 times'!I42="","",'2017 times'!I42/target!J42)</f>
        <v/>
      </c>
      <c r="J42" s="72" t="str">
        <f>IF('2017 times'!J42="","",'2017 times'!J42/target!K42)</f>
        <v/>
      </c>
      <c r="K42" s="72" t="str">
        <f>IF('2017 times'!K42="","",'2017 times'!K42/target!L42)</f>
        <v/>
      </c>
      <c r="L42" s="72" t="str">
        <f>IF('2017 times'!L42="","",'2017 times'!L42/target!M42)</f>
        <v/>
      </c>
      <c r="M42" s="72" t="str">
        <f>IF('2017 times'!M42="","",'2017 times'!M42/target!N42)</f>
        <v/>
      </c>
      <c r="N42" s="72" t="str">
        <f>IF('2017 times'!N42="","",'2017 times'!N42/target!O42)</f>
        <v/>
      </c>
      <c r="O42" s="72" t="str">
        <f>IF('2017 times'!O42="","",'2017 times'!O42/target!P42)</f>
        <v/>
      </c>
      <c r="P42" s="72" t="str">
        <f>IF('2017 times'!P42="","",'2017 times'!P42/target!Q42)</f>
        <v/>
      </c>
    </row>
    <row r="47" spans="1:16" x14ac:dyDescent="0.3">
      <c r="A47">
        <f>target!A47</f>
        <v>0</v>
      </c>
      <c r="G47" s="72" t="str">
        <f>IF('2017 times'!G47="","",'2017 times'!G47/target!H47)</f>
        <v/>
      </c>
      <c r="H47" s="72" t="str">
        <f>IF('2017 times'!H47="","",'2017 times'!H47/target!I47)</f>
        <v/>
      </c>
      <c r="I47" s="72" t="str">
        <f>IF('2017 times'!I47="","",'2017 times'!I47/target!J47)</f>
        <v/>
      </c>
      <c r="J47" s="72" t="str">
        <f>IF('2017 times'!J47="","",'2017 times'!J47/target!K47)</f>
        <v/>
      </c>
      <c r="K47" s="72" t="str">
        <f>IF('2017 times'!K47="","",'2017 times'!K47/target!L47)</f>
        <v/>
      </c>
      <c r="L47" s="72" t="str">
        <f>IF('2017 times'!L47="","",'2017 times'!L47/target!M47)</f>
        <v/>
      </c>
      <c r="M47" s="72" t="str">
        <f>IF('2017 times'!M47="","",'2017 times'!M47/target!N47)</f>
        <v/>
      </c>
      <c r="N47" s="72" t="str">
        <f>IF('2017 times'!N47="","",'2017 times'!N47/target!O47)</f>
        <v/>
      </c>
      <c r="O47" s="72" t="str">
        <f>IF('2017 times'!O47="","",'2017 times'!O47/target!P47)</f>
        <v/>
      </c>
      <c r="P47" s="72" t="str">
        <f>IF('2017 times'!P47="","",'2017 times'!P47/target!Q47)</f>
        <v/>
      </c>
    </row>
    <row r="48" spans="1:16" x14ac:dyDescent="0.3">
      <c r="A48" t="str">
        <f>target!A48</f>
        <v>Allan McCormick</v>
      </c>
      <c r="G48" s="72"/>
      <c r="H48" s="72"/>
      <c r="I48" s="72"/>
      <c r="J48" s="72"/>
      <c r="K48" s="72"/>
      <c r="L48" s="72"/>
      <c r="M48" s="72"/>
      <c r="N48" s="72"/>
      <c r="O48" s="72"/>
      <c r="P48" s="72"/>
    </row>
    <row r="49" spans="1:16" x14ac:dyDescent="0.3">
      <c r="A49" t="str">
        <f>target!A49</f>
        <v>Andy Watts</v>
      </c>
      <c r="G49" s="72"/>
      <c r="H49" s="72"/>
      <c r="I49" s="72"/>
      <c r="J49" s="72"/>
      <c r="K49" s="72"/>
      <c r="L49" s="72"/>
      <c r="M49" s="72"/>
      <c r="N49" s="72"/>
      <c r="O49" s="72"/>
      <c r="P49" s="72"/>
    </row>
    <row r="50" spans="1:16" x14ac:dyDescent="0.3">
      <c r="A50" t="str">
        <f>target!A50</f>
        <v>Graeme Screawn</v>
      </c>
      <c r="G50" s="72"/>
      <c r="H50" s="72"/>
      <c r="I50" s="72"/>
      <c r="J50" s="72"/>
      <c r="K50" s="72"/>
      <c r="L50" s="72"/>
      <c r="M50" s="72"/>
      <c r="N50" s="72"/>
      <c r="O50" s="72"/>
      <c r="P50" s="72"/>
    </row>
    <row r="51" spans="1:16" x14ac:dyDescent="0.3">
      <c r="A51" t="str">
        <f>target!A51</f>
        <v>Mike Hill</v>
      </c>
      <c r="G51" s="72"/>
      <c r="H51" s="72"/>
      <c r="I51" s="72"/>
      <c r="J51" s="72"/>
      <c r="K51" s="72"/>
      <c r="L51" s="72"/>
      <c r="M51" s="72"/>
      <c r="N51" s="72"/>
      <c r="O51" s="72"/>
      <c r="P51" s="72"/>
    </row>
    <row r="52" spans="1:16" x14ac:dyDescent="0.3">
      <c r="A52" t="str">
        <f>target!A52</f>
        <v>Nick Jackson</v>
      </c>
      <c r="G52" s="72"/>
      <c r="H52" s="72"/>
      <c r="I52" s="72"/>
      <c r="J52" s="72"/>
      <c r="K52" s="72"/>
      <c r="L52" s="72"/>
      <c r="M52" s="72"/>
      <c r="N52" s="72"/>
      <c r="O52" s="72"/>
      <c r="P52" s="72"/>
    </row>
    <row r="53" spans="1:16" x14ac:dyDescent="0.3">
      <c r="A53" t="str">
        <f>target!A53</f>
        <v>Paul Garnett</v>
      </c>
      <c r="G53" s="72"/>
      <c r="H53" s="72"/>
      <c r="I53" s="72"/>
      <c r="J53" s="72"/>
      <c r="K53" s="72"/>
      <c r="L53" s="72"/>
      <c r="M53" s="72"/>
      <c r="N53" s="72"/>
      <c r="O53" s="72"/>
      <c r="P53" s="72"/>
    </row>
    <row r="54" spans="1:16" x14ac:dyDescent="0.3">
      <c r="A54" t="str">
        <f>target!A54</f>
        <v>Qes Hussain</v>
      </c>
      <c r="G54" s="72"/>
      <c r="H54" s="72"/>
      <c r="I54" s="72"/>
      <c r="J54" s="72"/>
      <c r="K54" s="72"/>
      <c r="L54" s="72"/>
      <c r="M54" s="72"/>
      <c r="N54" s="72"/>
      <c r="O54" s="72"/>
      <c r="P54" s="72"/>
    </row>
    <row r="55" spans="1:16" x14ac:dyDescent="0.3">
      <c r="A55" t="str">
        <f>target!A55</f>
        <v>Richard Hirons</v>
      </c>
      <c r="G55" s="72"/>
      <c r="H55" s="72"/>
      <c r="I55" s="72"/>
      <c r="J55" s="72"/>
      <c r="K55" s="72"/>
      <c r="L55" s="72"/>
      <c r="M55" s="72"/>
      <c r="N55" s="72"/>
      <c r="O55" s="72"/>
      <c r="P55" s="72"/>
    </row>
    <row r="56" spans="1:16" x14ac:dyDescent="0.3">
      <c r="A56" t="str">
        <f>target!A56</f>
        <v>Sharon Jones</v>
      </c>
    </row>
    <row r="57" spans="1:16" x14ac:dyDescent="0.3">
      <c r="A57">
        <f>target!A57</f>
        <v>0</v>
      </c>
    </row>
    <row r="58" spans="1:16" x14ac:dyDescent="0.3">
      <c r="A58">
        <f>target!A58</f>
        <v>0</v>
      </c>
    </row>
    <row r="59" spans="1:16" x14ac:dyDescent="0.3">
      <c r="A59">
        <f>target!A59</f>
        <v>0</v>
      </c>
    </row>
    <row r="60" spans="1:16" x14ac:dyDescent="0.3">
      <c r="A60">
        <f>target!A60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" sqref="F1"/>
    </sheetView>
  </sheetViews>
  <sheetFormatPr defaultRowHeight="14.4" x14ac:dyDescent="0.3"/>
  <cols>
    <col min="1" max="1" width="17.88671875" style="51" customWidth="1"/>
    <col min="2" max="2" width="3.21875" style="51" customWidth="1"/>
    <col min="3" max="6" width="2.44140625" style="51" customWidth="1"/>
    <col min="7" max="16384" width="8.88671875" style="51"/>
  </cols>
  <sheetData>
    <row r="1" spans="1:16" x14ac:dyDescent="0.3">
      <c r="G1" s="51" t="str">
        <f>target!H1</f>
        <v>Bramhall</v>
      </c>
      <c r="H1" s="51" t="str">
        <f>target!I1</f>
        <v>Burnage</v>
      </c>
      <c r="I1" s="51" t="str">
        <f>target!J1</f>
        <v>Cheadle Hulme</v>
      </c>
      <c r="J1" s="51" t="str">
        <f>target!K1</f>
        <v>Congleton</v>
      </c>
      <c r="K1" s="51" t="str">
        <f>target!L1</f>
        <v>Lyme Park</v>
      </c>
      <c r="L1" s="51" t="str">
        <f>target!M1</f>
        <v>South Manchester</v>
      </c>
      <c r="M1" s="51" t="str">
        <f>target!N1</f>
        <v>Stretford</v>
      </c>
      <c r="N1" s="51" t="str">
        <f>target!O1</f>
        <v>Wilmslow</v>
      </c>
      <c r="O1" s="51" t="str">
        <f>target!P1</f>
        <v>Woodbank</v>
      </c>
      <c r="P1" s="51" t="str">
        <f>target!Q1</f>
        <v>Wythenshawe</v>
      </c>
    </row>
    <row r="5" spans="1:16" x14ac:dyDescent="0.3">
      <c r="A5" s="51" t="str">
        <f>target!A5</f>
        <v>Alan Turner</v>
      </c>
      <c r="N5" s="51">
        <v>1.6770833333333332E-2</v>
      </c>
    </row>
    <row r="6" spans="1:16" x14ac:dyDescent="0.3">
      <c r="A6" s="51" t="str">
        <f>target!A6</f>
        <v>Andrew Given</v>
      </c>
    </row>
    <row r="7" spans="1:16" x14ac:dyDescent="0.3">
      <c r="A7" s="51" t="str">
        <f>target!A7</f>
        <v>Andy Whitingham</v>
      </c>
    </row>
    <row r="8" spans="1:16" x14ac:dyDescent="0.3">
      <c r="A8" s="51" t="str">
        <f>target!A8</f>
        <v>Bernard McCarron</v>
      </c>
    </row>
    <row r="9" spans="1:16" x14ac:dyDescent="0.3">
      <c r="A9" s="51" t="str">
        <f>target!A9</f>
        <v>Brian McCoubry</v>
      </c>
    </row>
    <row r="10" spans="1:16" x14ac:dyDescent="0.3">
      <c r="A10" s="51" t="str">
        <f>target!A10</f>
        <v>Catriona Marshall</v>
      </c>
    </row>
    <row r="11" spans="1:16" x14ac:dyDescent="0.3">
      <c r="A11" s="51" t="str">
        <f>target!A11</f>
        <v>Carolyn Hirons</v>
      </c>
    </row>
    <row r="12" spans="1:16" x14ac:dyDescent="0.3">
      <c r="A12" s="51" t="str">
        <f>target!A12</f>
        <v>Chris Cannon</v>
      </c>
      <c r="K12" s="51">
        <v>1.9976851851851853E-2</v>
      </c>
    </row>
    <row r="13" spans="1:16" x14ac:dyDescent="0.3">
      <c r="A13" s="51" t="str">
        <f>target!A13</f>
        <v>Christian Hook</v>
      </c>
      <c r="M13" s="51">
        <v>1.4016203703703704E-2</v>
      </c>
    </row>
    <row r="14" spans="1:16" x14ac:dyDescent="0.3">
      <c r="A14" s="51" t="str">
        <f>target!A14</f>
        <v>Don Bullough</v>
      </c>
    </row>
    <row r="15" spans="1:16" x14ac:dyDescent="0.3">
      <c r="A15" s="51" t="str">
        <f>target!A15</f>
        <v>Elspeth Gibson</v>
      </c>
    </row>
    <row r="16" spans="1:16" x14ac:dyDescent="0.3">
      <c r="A16" s="51" t="str">
        <f>target!A16</f>
        <v>Gail Hill</v>
      </c>
    </row>
    <row r="17" spans="1:13" x14ac:dyDescent="0.3">
      <c r="A17" s="51" t="str">
        <f>target!A17</f>
        <v>Gareth Trimble</v>
      </c>
    </row>
    <row r="18" spans="1:13" x14ac:dyDescent="0.3">
      <c r="A18" s="51" t="str">
        <f>target!A18</f>
        <v>Geoff Gilbert</v>
      </c>
    </row>
    <row r="19" spans="1:13" x14ac:dyDescent="0.3">
      <c r="A19" s="51" t="str">
        <f>target!A19</f>
        <v>Huma Rahman</v>
      </c>
      <c r="M19" s="51">
        <v>1.6354166666666666E-2</v>
      </c>
    </row>
    <row r="20" spans="1:13" x14ac:dyDescent="0.3">
      <c r="A20" s="51" t="str">
        <f>target!A20</f>
        <v>Ian Ashcroft</v>
      </c>
    </row>
    <row r="21" spans="1:13" x14ac:dyDescent="0.3">
      <c r="A21" s="51" t="str">
        <f>target!A21</f>
        <v>Ian Smallwood</v>
      </c>
      <c r="K21" s="51">
        <v>1.6898148148148148E-2</v>
      </c>
    </row>
    <row r="22" spans="1:13" x14ac:dyDescent="0.3">
      <c r="A22" s="51" t="str">
        <f>target!A22</f>
        <v>James MacDonald</v>
      </c>
      <c r="K22" s="51">
        <v>1.5671296296296298E-2</v>
      </c>
    </row>
    <row r="23" spans="1:13" x14ac:dyDescent="0.3">
      <c r="A23" s="51" t="str">
        <f>target!A23</f>
        <v>Jarrod Homer</v>
      </c>
    </row>
    <row r="24" spans="1:13" x14ac:dyDescent="0.3">
      <c r="A24" s="51" t="str">
        <f>target!A24</f>
        <v>John Porteous</v>
      </c>
    </row>
    <row r="25" spans="1:13" x14ac:dyDescent="0.3">
      <c r="A25" s="51" t="str">
        <f>target!A25</f>
        <v>Julie Lucas</v>
      </c>
    </row>
    <row r="26" spans="1:13" x14ac:dyDescent="0.3">
      <c r="A26" s="51" t="str">
        <f>target!A26</f>
        <v>Louisa Harrison</v>
      </c>
    </row>
    <row r="27" spans="1:13" x14ac:dyDescent="0.3">
      <c r="A27" s="51" t="str">
        <f>target!A27</f>
        <v>Mark Crossland</v>
      </c>
      <c r="G27" s="51">
        <v>1.6481481481481482E-2</v>
      </c>
    </row>
    <row r="28" spans="1:13" x14ac:dyDescent="0.3">
      <c r="A28" s="51" t="str">
        <f>target!A28</f>
        <v>Matt Taylor</v>
      </c>
    </row>
    <row r="29" spans="1:13" x14ac:dyDescent="0.3">
      <c r="A29" s="51" t="str">
        <f>target!A29</f>
        <v>Nicky Mowatt</v>
      </c>
    </row>
    <row r="30" spans="1:13" x14ac:dyDescent="0.3">
      <c r="A30" s="51" t="str">
        <f>target!A30</f>
        <v>Patrick Grannan</v>
      </c>
    </row>
    <row r="31" spans="1:13" x14ac:dyDescent="0.3">
      <c r="A31" s="51" t="str">
        <f>target!A31</f>
        <v>Paul Norris</v>
      </c>
      <c r="G31" s="51">
        <v>1.5092592592592593E-2</v>
      </c>
    </row>
    <row r="32" spans="1:13" x14ac:dyDescent="0.3">
      <c r="A32" s="51" t="str">
        <f>target!A32</f>
        <v>Rick Lawson</v>
      </c>
    </row>
    <row r="33" spans="1:13" x14ac:dyDescent="0.3">
      <c r="A33" s="51" t="str">
        <f>target!A33</f>
        <v>Roy Pownall</v>
      </c>
    </row>
    <row r="34" spans="1:13" x14ac:dyDescent="0.3">
      <c r="A34" s="51" t="str">
        <f>target!A34</f>
        <v>Sally Gilliver</v>
      </c>
    </row>
    <row r="35" spans="1:13" x14ac:dyDescent="0.3">
      <c r="A35" s="51" t="str">
        <f>target!A35</f>
        <v>Sharon Johnstone</v>
      </c>
      <c r="K35" s="51">
        <v>1.5740740740740743E-2</v>
      </c>
    </row>
    <row r="36" spans="1:13" x14ac:dyDescent="0.3">
      <c r="A36" s="51" t="str">
        <f>target!A36</f>
        <v>Simon Fenton</v>
      </c>
    </row>
    <row r="37" spans="1:13" x14ac:dyDescent="0.3">
      <c r="A37" s="51" t="str">
        <f>target!A37</f>
        <v>Stephen Feber</v>
      </c>
      <c r="K37" s="51">
        <v>2.3159722222222224E-2</v>
      </c>
    </row>
    <row r="38" spans="1:13" x14ac:dyDescent="0.3">
      <c r="A38" s="51" t="str">
        <f>target!A38</f>
        <v>Steve Bunker</v>
      </c>
    </row>
    <row r="39" spans="1:13" x14ac:dyDescent="0.3">
      <c r="A39" s="51" t="str">
        <f>target!A39</f>
        <v>Tim Billington</v>
      </c>
    </row>
    <row r="40" spans="1:13" x14ac:dyDescent="0.3">
      <c r="A40" s="51" t="str">
        <f>target!A40</f>
        <v>Tony Hulme</v>
      </c>
      <c r="J40" s="51">
        <v>1.8194444444444444E-2</v>
      </c>
      <c r="K40" s="51">
        <v>1.8576388888888889E-2</v>
      </c>
    </row>
    <row r="41" spans="1:13" x14ac:dyDescent="0.3">
      <c r="A41" s="51" t="str">
        <f>target!A41</f>
        <v>Trevor Morris</v>
      </c>
      <c r="M41" s="51">
        <v>1.2569444444444446E-2</v>
      </c>
    </row>
    <row r="48" spans="1:13" x14ac:dyDescent="0.3">
      <c r="A48" s="51" t="s">
        <v>534</v>
      </c>
      <c r="K48" s="51">
        <v>1.4606481481481482E-2</v>
      </c>
    </row>
    <row r="49" spans="1:14" x14ac:dyDescent="0.3">
      <c r="A49" s="51" t="s">
        <v>538</v>
      </c>
      <c r="N49" s="51">
        <v>1.5081018518518516E-2</v>
      </c>
    </row>
    <row r="50" spans="1:14" x14ac:dyDescent="0.3">
      <c r="A50" s="51" t="s">
        <v>645</v>
      </c>
      <c r="K50" s="51">
        <v>1.5416666666666667E-2</v>
      </c>
    </row>
    <row r="51" spans="1:14" x14ac:dyDescent="0.3">
      <c r="A51" s="51" t="s">
        <v>175</v>
      </c>
      <c r="K51" s="73"/>
      <c r="N51" s="51">
        <v>1.4050925925925927E-2</v>
      </c>
    </row>
    <row r="52" spans="1:14" x14ac:dyDescent="0.3">
      <c r="A52" s="51" t="s">
        <v>247</v>
      </c>
      <c r="J52" s="51">
        <v>1.3101851851851852E-2</v>
      </c>
    </row>
    <row r="53" spans="1:14" x14ac:dyDescent="0.3">
      <c r="A53" s="51" t="s">
        <v>40</v>
      </c>
      <c r="G53" s="51">
        <v>1.4618055555555556E-2</v>
      </c>
      <c r="K53" s="73">
        <v>1.6354166666666666E-2</v>
      </c>
    </row>
    <row r="54" spans="1:14" x14ac:dyDescent="0.3">
      <c r="A54" s="51" t="s">
        <v>76</v>
      </c>
      <c r="M54" s="51">
        <v>1.3819444444444445E-2</v>
      </c>
    </row>
    <row r="55" spans="1:14" x14ac:dyDescent="0.3">
      <c r="A55" s="51" t="s">
        <v>148</v>
      </c>
      <c r="K55" s="51">
        <v>0.02</v>
      </c>
      <c r="N55" s="51">
        <v>3.1944444444444449E-2</v>
      </c>
    </row>
    <row r="56" spans="1:14" x14ac:dyDescent="0.3">
      <c r="A56" s="51" t="s">
        <v>561</v>
      </c>
      <c r="K56" s="51">
        <v>1.996527777777778E-2</v>
      </c>
    </row>
  </sheetData>
  <sortState ref="A48:P56">
    <sortCondition ref="A48:A56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9"/>
  <sheetViews>
    <sheetView zoomScaleNormal="100" workbookViewId="0">
      <pane xSplit="1" ySplit="1" topLeftCell="B9" activePane="bottomRight" state="frozen"/>
      <selection pane="topRight" activeCell="B1" sqref="B1"/>
      <selection pane="bottomLeft" activeCell="A2" sqref="A2"/>
      <selection pane="bottomRight" activeCell="A15" sqref="A15"/>
    </sheetView>
  </sheetViews>
  <sheetFormatPr defaultRowHeight="14.4" x14ac:dyDescent="0.3"/>
  <cols>
    <col min="1" max="1" width="17.109375" customWidth="1"/>
    <col min="2" max="7" width="3.5546875" customWidth="1"/>
    <col min="10" max="10" width="14.21875" customWidth="1"/>
    <col min="12" max="12" width="10.21875" customWidth="1"/>
    <col min="13" max="13" width="16.109375" customWidth="1"/>
    <col min="16" max="16" width="10.33203125" customWidth="1"/>
    <col min="17" max="17" width="12.5546875" customWidth="1"/>
    <col min="20" max="20" width="7.44140625" style="63" customWidth="1"/>
    <col min="21" max="22" width="7.77734375" style="63" customWidth="1"/>
  </cols>
  <sheetData>
    <row r="1" spans="1:22" s="61" customFormat="1" x14ac:dyDescent="0.3">
      <c r="H1" s="62" t="str">
        <f>'2016 4-Series times'!G1</f>
        <v>Bramhall</v>
      </c>
      <c r="I1" s="62" t="str">
        <f>'2016 4-Series times'!H1</f>
        <v>Burnage</v>
      </c>
      <c r="J1" s="62" t="str">
        <f>'2016 4-Series times'!I1</f>
        <v>Cheadle Hulme</v>
      </c>
      <c r="K1" s="62" t="str">
        <f>'2016 4-Series times'!J1</f>
        <v>Congleton</v>
      </c>
      <c r="L1" s="62" t="str">
        <f>'2016 4-Series times'!K1</f>
        <v>Lyme Park</v>
      </c>
      <c r="M1" s="62" t="str">
        <f>'2016 4-Series times'!L1</f>
        <v>South Manchester</v>
      </c>
      <c r="N1" s="62" t="str">
        <f>'2016 4-Series times'!M1</f>
        <v>Stretford</v>
      </c>
      <c r="O1" s="62" t="str">
        <f>'2016 4-Series times'!N1</f>
        <v>Wilmslow</v>
      </c>
      <c r="P1" s="62" t="str">
        <f>'2016 4-Series times'!O1</f>
        <v>Woodbank</v>
      </c>
      <c r="Q1" s="62" t="str">
        <f>'2016 4-Series times'!P1</f>
        <v>Wythenshawe</v>
      </c>
      <c r="R1" s="62"/>
      <c r="S1" s="62"/>
      <c r="T1" s="63"/>
      <c r="U1" s="64"/>
      <c r="V1" s="64"/>
    </row>
    <row r="5" spans="1:22" x14ac:dyDescent="0.3">
      <c r="A5" t="str">
        <f>'2016 4-Series times'!A5</f>
        <v>Alan Turner</v>
      </c>
      <c r="H5" s="51">
        <f>IF('2016 4-Series times'!G5="",'Wilmslow Equivalent'!$B5*'Wilmslow Equivalent'!G$3,'2016 4-Series times'!G5)</f>
        <v>1.561978544316503E-2</v>
      </c>
      <c r="I5" s="51">
        <f>IF('2016 4-Series times'!H5="",'Wilmslow Equivalent'!$B5*'Wilmslow Equivalent'!H$3,'2016 4-Series times'!H5)</f>
        <v>1.5763965320923789E-2</v>
      </c>
      <c r="J5" s="51">
        <f>IF('2016 4-Series times'!I5="",'Wilmslow Equivalent'!$B5*'Wilmslow Equivalent'!I$3,'2016 4-Series times'!I5)</f>
        <v>1.6064082546681405E-2</v>
      </c>
      <c r="K5" s="51">
        <f>IF('2016 4-Series times'!J5="",'Wilmslow Equivalent'!$B5*'Wilmslow Equivalent'!J$3,'2016 4-Series times'!J5)</f>
        <v>1.503472222222222E-2</v>
      </c>
      <c r="L5" s="51">
        <f>IF('2016 4-Series times'!K5="",'Wilmslow Equivalent'!$B5*'Wilmslow Equivalent'!K$3,'2016 4-Series times'!K5)</f>
        <v>1.6759259259259258E-2</v>
      </c>
      <c r="M5" s="51">
        <f>IF('2016 4-Series times'!L5="",'Wilmslow Equivalent'!$B5*'Wilmslow Equivalent'!L$3,'2016 4-Series times'!L5)</f>
        <v>1.4953703703703705E-2</v>
      </c>
      <c r="N5" s="51">
        <f>IF('2016 4-Series times'!M5="",'Wilmslow Equivalent'!$B5*'Wilmslow Equivalent'!M$3,'2016 4-Series times'!M5)</f>
        <v>1.4942571645877293E-2</v>
      </c>
      <c r="O5" s="51">
        <f>IF('2016 4-Series times'!N5="",'Wilmslow Equivalent'!$B5*'Wilmslow Equivalent'!N$3,'2016 4-Series times'!N5)</f>
        <v>1.5300925925925926E-2</v>
      </c>
      <c r="P5" s="51">
        <f>IF('2016 4-Series times'!O5="",'Wilmslow Equivalent'!$B5*'Wilmslow Equivalent'!O$3,'2016 4-Series times'!O5)</f>
        <v>1.6783073731332976E-2</v>
      </c>
      <c r="Q5" s="51">
        <f>IF('2016 4-Series times'!P5="",'Wilmslow Equivalent'!$B5*'Wilmslow Equivalent'!P$3,'2016 4-Series times'!P5)</f>
        <v>1.5532407407407406E-2</v>
      </c>
    </row>
    <row r="6" spans="1:22" x14ac:dyDescent="0.3">
      <c r="A6" t="str">
        <f>'2016 4-Series times'!A41</f>
        <v>Andrew Given</v>
      </c>
      <c r="H6" s="51">
        <f>IF('2016 4-Series times'!G41="",'Wilmslow Equivalent'!$B41*'Wilmslow Equivalent'!G$3,'2016 4-Series times'!G41)</f>
        <v>1.3090277777777779E-2</v>
      </c>
      <c r="I6" s="51">
        <f>IF('2016 4-Series times'!H41="",'Wilmslow Equivalent'!$B41*'Wilmslow Equivalent'!H$3,'2016 4-Series times'!H41)</f>
        <v>1.3412020427259759E-2</v>
      </c>
      <c r="J6" s="51">
        <f>IF('2016 4-Series times'!I41="",'Wilmslow Equivalent'!$B41*'Wilmslow Equivalent'!I$3,'2016 4-Series times'!I41)</f>
        <v>1.3667360900325314E-2</v>
      </c>
      <c r="K6" s="51">
        <f>IF('2016 4-Series times'!J41="",'Wilmslow Equivalent'!$B41*'Wilmslow Equivalent'!J$3,'2016 4-Series times'!J41)</f>
        <v>1.2791578607127001E-2</v>
      </c>
      <c r="L6" s="51">
        <f>IF('2016 4-Series times'!K41="",'Wilmslow Equivalent'!$B41*'Wilmslow Equivalent'!K$3,'2016 4-Series times'!K41)</f>
        <v>1.4321437087807568E-2</v>
      </c>
      <c r="M6" s="51">
        <f>IF('2016 4-Series times'!L41="",'Wilmslow Equivalent'!$B41*'Wilmslow Equivalent'!L$3,'2016 4-Series times'!L41)</f>
        <v>1.2711502878308144E-2</v>
      </c>
      <c r="N6" s="51">
        <f>IF('2016 4-Series times'!M41="",'Wilmslow Equivalent'!$B41*'Wilmslow Equivalent'!M$3,'2016 4-Series times'!M41)</f>
        <v>1.2713176670357864E-2</v>
      </c>
      <c r="O6" s="51">
        <f>IF('2016 4-Series times'!N41="",'Wilmslow Equivalent'!$B41*'Wilmslow Equivalent'!N$3,'2016 4-Series times'!N41)</f>
        <v>1.3460648148148147E-2</v>
      </c>
      <c r="P6" s="51">
        <f>IF('2016 4-Series times'!O41="",'Wilmslow Equivalent'!$B41*'Wilmslow Equivalent'!O$3,'2016 4-Series times'!O41)</f>
        <v>1.4279080366795279E-2</v>
      </c>
      <c r="Q6" s="51">
        <f>IF('2016 4-Series times'!P41="",'Wilmslow Equivalent'!$B41*'Wilmslow Equivalent'!P$3,'2016 4-Series times'!P41)</f>
        <v>1.319540061302661E-2</v>
      </c>
      <c r="T6" s="48"/>
      <c r="U6" s="65"/>
      <c r="V6" s="65"/>
    </row>
    <row r="7" spans="1:22" x14ac:dyDescent="0.3">
      <c r="A7" t="str">
        <f>'2016 4-Series times'!A6</f>
        <v>Andy Whitingham</v>
      </c>
      <c r="H7" s="51">
        <f>IF('2016 4-Series times'!G6="",'Wilmslow Equivalent'!$B6*'Wilmslow Equivalent'!G$3,'2016 4-Series times'!G6)</f>
        <v>1.2314814814814815E-2</v>
      </c>
      <c r="I7" s="51">
        <f>IF('2016 4-Series times'!H6="",'Wilmslow Equivalent'!$B6*'Wilmslow Equivalent'!H$3,'2016 4-Series times'!H6)</f>
        <v>1.2712916822624168E-2</v>
      </c>
      <c r="J7" s="51">
        <f>IF('2016 4-Series times'!I6="",'Wilmslow Equivalent'!$B6*'Wilmslow Equivalent'!I$3,'2016 4-Series times'!I6)</f>
        <v>1.2974537037037036E-2</v>
      </c>
      <c r="K7" s="51">
        <f>IF('2016 4-Series times'!J6="",'Wilmslow Equivalent'!$B6*'Wilmslow Equivalent'!J$3,'2016 4-Series times'!J6)</f>
        <v>1.2106481481481482E-2</v>
      </c>
      <c r="L7" s="51">
        <f>IF('2016 4-Series times'!K6="",'Wilmslow Equivalent'!$B6*'Wilmslow Equivalent'!K$3,'2016 4-Series times'!K6)</f>
        <v>1.3032407407407407E-2</v>
      </c>
      <c r="M7" s="51">
        <f>IF('2016 4-Series times'!L6="",'Wilmslow Equivalent'!$B6*'Wilmslow Equivalent'!L$3,'2016 4-Series times'!L6)</f>
        <v>1.2442129629629629E-2</v>
      </c>
      <c r="N7" s="51">
        <f>IF('2016 4-Series times'!M6="",'Wilmslow Equivalent'!$B6*'Wilmslow Equivalent'!M$3,'2016 4-Series times'!M6)</f>
        <v>1.1979166666666666E-2</v>
      </c>
      <c r="O7" s="51">
        <f>IF('2016 4-Series times'!N6="",'Wilmslow Equivalent'!$B6*'Wilmslow Equivalent'!N$3,'2016 4-Series times'!N6)</f>
        <v>1.2615740740740742E-2</v>
      </c>
      <c r="P7" s="51">
        <f>IF('2016 4-Series times'!O6="",'Wilmslow Equivalent'!$B6*'Wilmslow Equivalent'!O$3,'2016 4-Series times'!O6)</f>
        <v>1.3534781130938282E-2</v>
      </c>
      <c r="Q7" s="51">
        <f>IF('2016 4-Series times'!P6="",'Wilmslow Equivalent'!$B6*'Wilmslow Equivalent'!P$3,'2016 4-Series times'!P6)</f>
        <v>1.2627314814814815E-2</v>
      </c>
      <c r="S7" s="49"/>
    </row>
    <row r="8" spans="1:22" x14ac:dyDescent="0.3">
      <c r="A8" t="str">
        <f>'2016 4-Series times'!A7</f>
        <v>Bernard McCarron</v>
      </c>
      <c r="H8" s="51">
        <f>IF('2016 4-Series times'!G7="",'Wilmslow Equivalent'!$B7*'Wilmslow Equivalent'!G$3,'2016 4-Series times'!G7)</f>
        <v>1.636574074074074E-2</v>
      </c>
      <c r="I8" s="51">
        <f>IF('2016 4-Series times'!H7="",'Wilmslow Equivalent'!$B7*'Wilmslow Equivalent'!H$3,'2016 4-Series times'!H7)</f>
        <v>1.525462962962963E-2</v>
      </c>
      <c r="J8" s="51">
        <f>IF('2016 4-Series times'!I7="",'Wilmslow Equivalent'!$B7*'Wilmslow Equivalent'!I$3,'2016 4-Series times'!I7)</f>
        <v>1.5741976817755677E-2</v>
      </c>
      <c r="K8" s="51">
        <f>IF('2016 4-Series times'!J7="",'Wilmslow Equivalent'!$B7*'Wilmslow Equivalent'!J$3,'2016 4-Series times'!J7)</f>
        <v>1.4212962962962962E-2</v>
      </c>
      <c r="L8" s="51">
        <f>IF('2016 4-Series times'!K7="",'Wilmslow Equivalent'!$B7*'Wilmslow Equivalent'!K$3,'2016 4-Series times'!K7)</f>
        <v>1.6562500000000001E-2</v>
      </c>
      <c r="M8" s="51">
        <f>IF('2016 4-Series times'!L7="",'Wilmslow Equivalent'!$B7*'Wilmslow Equivalent'!L$3,'2016 4-Series times'!L7)</f>
        <v>1.40625E-2</v>
      </c>
      <c r="N8" s="51">
        <f>IF('2016 4-Series times'!M7="",'Wilmslow Equivalent'!$B7*'Wilmslow Equivalent'!M$3,'2016 4-Series times'!M7)</f>
        <v>1.4583333333333332E-2</v>
      </c>
      <c r="O8" s="51">
        <f>IF('2016 4-Series times'!N7="",'Wilmslow Equivalent'!$B7*'Wilmslow Equivalent'!N$3,'2016 4-Series times'!N7)</f>
        <v>1.5275066428114076E-2</v>
      </c>
      <c r="P8" s="51">
        <f>IF('2016 4-Series times'!O7="",'Wilmslow Equivalent'!$B7*'Wilmslow Equivalent'!O$3,'2016 4-Series times'!O7)</f>
        <v>1.6516203703703703E-2</v>
      </c>
      <c r="Q8" s="51">
        <f>IF('2016 4-Series times'!P7="",'Wilmslow Equivalent'!$B7*'Wilmslow Equivalent'!P$3,'2016 4-Series times'!P7)</f>
        <v>1.554398148148148E-2</v>
      </c>
      <c r="S8" s="49"/>
      <c r="T8" s="48"/>
      <c r="U8" s="65"/>
      <c r="V8" s="65"/>
    </row>
    <row r="9" spans="1:22" x14ac:dyDescent="0.3">
      <c r="A9" t="str">
        <f>'2016 4-Series times'!A8</f>
        <v>Brian McCoubry</v>
      </c>
      <c r="H9" s="51">
        <f>IF('2016 4-Series times'!G8="",'Wilmslow Equivalent'!$B8*'Wilmslow Equivalent'!G$3,'2016 4-Series times'!G8)</f>
        <v>1.3874164159153109E-2</v>
      </c>
      <c r="I9" s="51">
        <f>IF('2016 4-Series times'!H8="",'Wilmslow Equivalent'!$B8*'Wilmslow Equivalent'!H$3,'2016 4-Series times'!H8)</f>
        <v>1.4097222222222221E-2</v>
      </c>
      <c r="J9" s="51">
        <f>IF('2016 4-Series times'!I8="",'Wilmslow Equivalent'!$B8*'Wilmslow Equivalent'!I$3,'2016 4-Series times'!I8)</f>
        <v>1.4268807925039139E-2</v>
      </c>
      <c r="K9" s="51">
        <f>IF('2016 4-Series times'!J8="",'Wilmslow Equivalent'!$B8*'Wilmslow Equivalent'!J$3,'2016 4-Series times'!J8)</f>
        <v>1.3263888888888889E-2</v>
      </c>
      <c r="L9" s="51">
        <f>IF('2016 4-Series times'!K8="",'Wilmslow Equivalent'!$B8*'Wilmslow Equivalent'!K$3,'2016 4-Series times'!K8)</f>
        <v>1.4849537037037036E-2</v>
      </c>
      <c r="M9" s="51">
        <f>IF('2016 4-Series times'!L8="",'Wilmslow Equivalent'!$B8*'Wilmslow Equivalent'!L$3,'2016 4-Series times'!L8)</f>
        <v>1.3270886335111254E-2</v>
      </c>
      <c r="N9" s="51">
        <f>IF('2016 4-Series times'!M8="",'Wilmslow Equivalent'!$B8*'Wilmslow Equivalent'!M$3,'2016 4-Series times'!M8)</f>
        <v>1.327263378419364E-2</v>
      </c>
      <c r="O9" s="51">
        <f>IF('2016 4-Series times'!N8="",'Wilmslow Equivalent'!$B8*'Wilmslow Equivalent'!N$3,'2016 4-Series times'!N8)</f>
        <v>1.4328703703703703E-2</v>
      </c>
      <c r="P9" s="51">
        <f>IF('2016 4-Series times'!O8="",'Wilmslow Equivalent'!$B8*'Wilmslow Equivalent'!O$3,'2016 4-Series times'!O8)</f>
        <v>1.4907446769416154E-2</v>
      </c>
      <c r="Q9" s="51">
        <f>IF('2016 4-Series times'!P8="",'Wilmslow Equivalent'!$B8*'Wilmslow Equivalent'!P$3,'2016 4-Series times'!P8)</f>
        <v>1.3776078513938915E-2</v>
      </c>
      <c r="T9" s="48"/>
      <c r="U9" s="65"/>
      <c r="V9" s="65"/>
    </row>
    <row r="10" spans="1:22" x14ac:dyDescent="0.3">
      <c r="A10" t="str">
        <f>'2016 4-Series times'!A9</f>
        <v>Catriona Marshall</v>
      </c>
      <c r="H10" s="51">
        <f>IF('2016 4-Series times'!G9="",'Wilmslow Equivalent'!$B9*'Wilmslow Equivalent'!G$3,'2016 4-Series times'!G9)</f>
        <v>1.6493921256108084E-2</v>
      </c>
      <c r="I10" s="51">
        <f>IF('2016 4-Series times'!H9="",'Wilmslow Equivalent'!$B9*'Wilmslow Equivalent'!H$3,'2016 4-Series times'!H9)</f>
        <v>1.6646169925535796E-2</v>
      </c>
      <c r="J10" s="51">
        <f>IF('2016 4-Series times'!I9="",'Wilmslow Equivalent'!$B9*'Wilmslow Equivalent'!I$3,'2016 4-Series times'!I9)</f>
        <v>1.6963082722274234E-2</v>
      </c>
      <c r="K10" s="51">
        <f>IF('2016 4-Series times'!J9="",'Wilmslow Equivalent'!$B9*'Wilmslow Equivalent'!J$3,'2016 4-Series times'!J9)</f>
        <v>1.577546296296296E-2</v>
      </c>
      <c r="L10" s="51">
        <f>IF('2016 4-Series times'!K9="",'Wilmslow Equivalent'!$B9*'Wilmslow Equivalent'!K$3,'2016 4-Series times'!K9)</f>
        <v>1.7774881617163087E-2</v>
      </c>
      <c r="M10" s="51">
        <f>IF('2016 4-Series times'!L9="",'Wilmslow Equivalent'!$B9*'Wilmslow Equivalent'!L$3,'2016 4-Series times'!L9)</f>
        <v>1.6099537037037037E-2</v>
      </c>
      <c r="N10" s="51">
        <f>IF('2016 4-Series times'!M9="",'Wilmslow Equivalent'!$B9*'Wilmslow Equivalent'!M$3,'2016 4-Series times'!M9)</f>
        <v>1.5778808293343178E-2</v>
      </c>
      <c r="O10" s="51">
        <f>IF('2016 4-Series times'!N9="",'Wilmslow Equivalent'!$B9*'Wilmslow Equivalent'!N$3,'2016 4-Series times'!N9)</f>
        <v>1.6459954071084353E-2</v>
      </c>
      <c r="P10" s="51">
        <f>IF('2016 4-Series times'!O9="",'Wilmslow Equivalent'!$B9*'Wilmslow Equivalent'!O$3,'2016 4-Series times'!O9)</f>
        <v>1.7722311075738472E-2</v>
      </c>
      <c r="Q10" s="51">
        <f>IF('2016 4-Series times'!P9="",'Wilmslow Equivalent'!$B9*'Wilmslow Equivalent'!P$3,'2016 4-Series times'!P9)</f>
        <v>1.6377314814814813E-2</v>
      </c>
      <c r="T10" s="48"/>
      <c r="U10" s="65"/>
      <c r="V10" s="65"/>
    </row>
    <row r="11" spans="1:22" x14ac:dyDescent="0.3">
      <c r="A11" t="str">
        <f>'2016 4-Series times'!A10</f>
        <v>Carolyn Hirons</v>
      </c>
      <c r="H11" s="51">
        <f>IF('2016 4-Series times'!G10="",'Wilmslow Equivalent'!$B10*'Wilmslow Equivalent'!G$3,'2016 4-Series times'!G10)</f>
        <v>1.7935334270934841E-2</v>
      </c>
      <c r="I11" s="51">
        <f>IF('2016 4-Series times'!H10="",'Wilmslow Equivalent'!$B10*'Wilmslow Equivalent'!H$3,'2016 4-Series times'!H10)</f>
        <v>1.7592592592592594E-2</v>
      </c>
      <c r="J11" s="51">
        <f>IF('2016 4-Series times'!I10="",'Wilmslow Equivalent'!$B10*'Wilmslow Equivalent'!I$3,'2016 4-Series times'!I10)</f>
        <v>1.8445496020349988E-2</v>
      </c>
      <c r="K11" s="51">
        <f>IF('2016 4-Series times'!J10="",'Wilmslow Equivalent'!$B10*'Wilmslow Equivalent'!J$3,'2016 4-Series times'!J10)</f>
        <v>1.726851851851852E-2</v>
      </c>
      <c r="L11" s="51">
        <f>IF('2016 4-Series times'!K10="",'Wilmslow Equivalent'!$B10*'Wilmslow Equivalent'!K$3,'2016 4-Series times'!K10)</f>
        <v>1.9722222222222221E-2</v>
      </c>
      <c r="M11" s="51">
        <f>IF('2016 4-Series times'!L10="",'Wilmslow Equivalent'!$B10*'Wilmslow Equivalent'!L$3,'2016 4-Series times'!L10)</f>
        <v>1.7155468233001691E-2</v>
      </c>
      <c r="N11" s="51">
        <f>IF('2016 4-Series times'!M10="",'Wilmslow Equivalent'!$B10*'Wilmslow Equivalent'!M$3,'2016 4-Series times'!M10)</f>
        <v>1.7152777777777777E-2</v>
      </c>
      <c r="O11" s="51">
        <f>IF('2016 4-Series times'!N10="",'Wilmslow Equivalent'!$B10*'Wilmslow Equivalent'!N$3,'2016 4-Series times'!N10)</f>
        <v>1.7898398674590962E-2</v>
      </c>
      <c r="P11" s="51">
        <f>IF('2016 4-Series times'!O10="",'Wilmslow Equivalent'!$B10*'Wilmslow Equivalent'!O$3,'2016 4-Series times'!O10)</f>
        <v>1.9271073764775673E-2</v>
      </c>
      <c r="Q11" s="51">
        <f>IF('2016 4-Series times'!P10="",'Wilmslow Equivalent'!$B10*'Wilmslow Equivalent'!P$3,'2016 4-Series times'!P10)</f>
        <v>1.7808537527439751E-2</v>
      </c>
      <c r="T11" s="48"/>
      <c r="U11" s="65"/>
      <c r="V11" s="65"/>
    </row>
    <row r="12" spans="1:22" x14ac:dyDescent="0.3">
      <c r="A12" t="str">
        <f>'2016 4-Series times'!A11</f>
        <v>Chris Cannon</v>
      </c>
      <c r="H12" s="51">
        <f>IF('2016 4-Series times'!G11="",'Wilmslow Equivalent'!$B11*'Wilmslow Equivalent'!G$3,'2016 4-Series times'!G11)</f>
        <v>1.6423611111111111E-2</v>
      </c>
      <c r="I12" s="51">
        <f>IF('2016 4-Series times'!H11="",'Wilmslow Equivalent'!$B11*'Wilmslow Equivalent'!H$3,'2016 4-Series times'!H11)</f>
        <v>1.5590277777777778E-2</v>
      </c>
      <c r="J12" s="51">
        <f>IF('2016 4-Series times'!I11="",'Wilmslow Equivalent'!$B11*'Wilmslow Equivalent'!I$3,'2016 4-Series times'!I11)</f>
        <v>1.7824074074074076E-2</v>
      </c>
      <c r="K12" s="51">
        <f>IF('2016 4-Series times'!J11="",'Wilmslow Equivalent'!$B11*'Wilmslow Equivalent'!J$3,'2016 4-Series times'!J11)</f>
        <v>1.539351851851852E-2</v>
      </c>
      <c r="L12" s="51">
        <f>IF('2016 4-Series times'!K11="",'Wilmslow Equivalent'!$B11*'Wilmslow Equivalent'!K$3,'2016 4-Series times'!K11)</f>
        <v>1.7210648148148149E-2</v>
      </c>
      <c r="M12" s="51">
        <f>IF('2016 4-Series times'!L11="",'Wilmslow Equivalent'!$B11*'Wilmslow Equivalent'!L$3,'2016 4-Series times'!L11)</f>
        <v>1.5069444444444443E-2</v>
      </c>
      <c r="N12" s="51">
        <f>IF('2016 4-Series times'!M11="",'Wilmslow Equivalent'!$B11*'Wilmslow Equivalent'!M$3,'2016 4-Series times'!M11)</f>
        <v>1.4884259259259259E-2</v>
      </c>
      <c r="O12" s="51">
        <f>IF('2016 4-Series times'!N11="",'Wilmslow Equivalent'!$B11*'Wilmslow Equivalent'!N$3,'2016 4-Series times'!N11)</f>
        <v>1.5671296296296298E-2</v>
      </c>
      <c r="P12" s="51">
        <f>IF('2016 4-Series times'!O11="",'Wilmslow Equivalent'!$B11*'Wilmslow Equivalent'!O$3,'2016 4-Series times'!O11)</f>
        <v>1.6958310386254342E-2</v>
      </c>
      <c r="Q12" s="51">
        <f>IF('2016 4-Series times'!P11="",'Wilmslow Equivalent'!$B11*'Wilmslow Equivalent'!P$3,'2016 4-Series times'!P11)</f>
        <v>1.5671296296296298E-2</v>
      </c>
      <c r="T12" s="48"/>
      <c r="U12" s="65"/>
      <c r="V12" s="65"/>
    </row>
    <row r="13" spans="1:22" x14ac:dyDescent="0.3">
      <c r="A13" t="str">
        <f>'2016 4-Series times'!A12</f>
        <v>Christian Hook</v>
      </c>
      <c r="H13" s="51">
        <f>IF('2016 4-Series times'!G12="",'Wilmslow Equivalent'!$B12*'Wilmslow Equivalent'!G$3,'2016 4-Series times'!G12)</f>
        <v>1.6319444444444445E-2</v>
      </c>
      <c r="I13" s="51">
        <f>IF('2016 4-Series times'!H12="",'Wilmslow Equivalent'!$B12*'Wilmslow Equivalent'!H$3,'2016 4-Series times'!H12)</f>
        <v>1.5269125632111772E-2</v>
      </c>
      <c r="J13" s="51">
        <f>IF('2016 4-Series times'!I12="",'Wilmslow Equivalent'!$B12*'Wilmslow Equivalent'!I$3,'2016 4-Series times'!I12)</f>
        <v>1.5559822010285825E-2</v>
      </c>
      <c r="K13" s="51">
        <f>IF('2016 4-Series times'!J12="",'Wilmslow Equivalent'!$B12*'Wilmslow Equivalent'!J$3,'2016 4-Series times'!J12)</f>
        <v>1.4562773882171979E-2</v>
      </c>
      <c r="L13" s="51">
        <f>IF('2016 4-Series times'!K12="",'Wilmslow Equivalent'!$B12*'Wilmslow Equivalent'!K$3,'2016 4-Series times'!K12)</f>
        <v>1.6273148148148148E-2</v>
      </c>
      <c r="M13" s="51">
        <f>IF('2016 4-Series times'!L12="",'Wilmslow Equivalent'!$B12*'Wilmslow Equivalent'!L$3,'2016 4-Series times'!L12)</f>
        <v>1.4583333333333332E-2</v>
      </c>
      <c r="N13" s="51">
        <f>IF('2016 4-Series times'!M12="",'Wilmslow Equivalent'!$B12*'Wilmslow Equivalent'!M$3,'2016 4-Series times'!M12)</f>
        <v>1.3761574074074074E-2</v>
      </c>
      <c r="O13" s="51">
        <f>IF('2016 4-Series times'!N12="",'Wilmslow Equivalent'!$B12*'Wilmslow Equivalent'!N$3,'2016 4-Series times'!N12)</f>
        <v>1.5127314814814816E-2</v>
      </c>
      <c r="P13" s="51">
        <f>IF('2016 4-Series times'!O12="",'Wilmslow Equivalent'!$B12*'Wilmslow Equivalent'!O$3,'2016 4-Series times'!O12)</f>
        <v>1.6256243659491937E-2</v>
      </c>
      <c r="Q13" s="51">
        <f>IF('2016 4-Series times'!P12="",'Wilmslow Equivalent'!$B12*'Wilmslow Equivalent'!P$3,'2016 4-Series times'!P12)</f>
        <v>1.4652777777777778E-2</v>
      </c>
      <c r="T13" s="48"/>
      <c r="U13" s="65"/>
      <c r="V13" s="65"/>
    </row>
    <row r="14" spans="1:22" x14ac:dyDescent="0.3">
      <c r="A14" t="str">
        <f>'2016 4-Series times'!A13</f>
        <v>Don Bullough</v>
      </c>
      <c r="H14" s="51">
        <f>IF('2016 4-Series times'!G13="",'Wilmslow Equivalent'!$B13*'Wilmslow Equivalent'!G$3,'2016 4-Series times'!G13)</f>
        <v>2.0620287999217481E-2</v>
      </c>
      <c r="I14" s="51">
        <f>IF('2016 4-Series times'!H13="",'Wilmslow Equivalent'!$B13*'Wilmslow Equivalent'!H$3,'2016 4-Series times'!H13)</f>
        <v>2.0810625479453389E-2</v>
      </c>
      <c r="J14" s="51">
        <f>IF('2016 4-Series times'!I13="",'Wilmslow Equivalent'!$B13*'Wilmslow Equivalent'!I$3,'2016 4-Series times'!I13)</f>
        <v>2.1206821934978727E-2</v>
      </c>
      <c r="K14" s="51">
        <f>IF('2016 4-Series times'!J13="",'Wilmslow Equivalent'!$B13*'Wilmslow Equivalent'!J$3,'2016 4-Series times'!J13)</f>
        <v>1.9780092592592592E-2</v>
      </c>
      <c r="L14" s="51">
        <f>IF('2016 4-Series times'!K13="",'Wilmslow Equivalent'!$B13*'Wilmslow Equivalent'!K$3,'2016 4-Series times'!K13)</f>
        <v>2.0868055555555556E-2</v>
      </c>
      <c r="M14" s="51">
        <f>IF('2016 4-Series times'!L13="",'Wilmslow Equivalent'!$B13*'Wilmslow Equivalent'!L$3,'2016 4-Series times'!L13)</f>
        <v>1.9723674528842945E-2</v>
      </c>
      <c r="N14" s="51">
        <f>IF('2016 4-Series times'!M13="",'Wilmslow Equivalent'!$B13*'Wilmslow Equivalent'!M$3,'2016 4-Series times'!M13)</f>
        <v>1.9726271651302318E-2</v>
      </c>
      <c r="O14" s="51">
        <f>IF('2016 4-Series times'!N13="",'Wilmslow Equivalent'!$B13*'Wilmslow Equivalent'!N$3,'2016 4-Series times'!N13)</f>
        <v>2.0648148148148148E-2</v>
      </c>
      <c r="P14" s="51">
        <f>IF('2016 4-Series times'!O13="",'Wilmslow Equivalent'!$B13*'Wilmslow Equivalent'!O$3,'2016 4-Series times'!O13)</f>
        <v>2.2155990241442339E-2</v>
      </c>
      <c r="Q14" s="51">
        <f>IF('2016 4-Series times'!P13="",'Wilmslow Equivalent'!$B13*'Wilmslow Equivalent'!P$3,'2016 4-Series times'!P13)</f>
        <v>2.1238425925925924E-2</v>
      </c>
      <c r="T14" s="48"/>
      <c r="U14" s="65"/>
      <c r="V14" s="65"/>
    </row>
    <row r="15" spans="1:22" x14ac:dyDescent="0.3">
      <c r="A15" t="str">
        <f>'2016 4-Series times'!A14</f>
        <v>Elspeth Gibson</v>
      </c>
      <c r="H15" s="51">
        <f>IF('2016 4-Series times'!G14="",'Wilmslow Equivalent'!$B14*'Wilmslow Equivalent'!G$3,'2016 4-Series times'!G14)</f>
        <v>1.8148148148148146E-2</v>
      </c>
      <c r="I15" s="51">
        <f>IF('2016 4-Series times'!H14="",'Wilmslow Equivalent'!$B14*'Wilmslow Equivalent'!H$3,'2016 4-Series times'!H14)</f>
        <v>1.9328703703703702E-2</v>
      </c>
      <c r="J15" s="51">
        <f>IF('2016 4-Series times'!I14="",'Wilmslow Equivalent'!$B14*'Wilmslow Equivalent'!I$3,'2016 4-Series times'!I14)</f>
        <v>2.0763888888888887E-2</v>
      </c>
      <c r="K15" s="51">
        <f>IF('2016 4-Series times'!J14="",'Wilmslow Equivalent'!$B14*'Wilmslow Equivalent'!J$3,'2016 4-Series times'!J14)</f>
        <v>1.8703703703703705E-2</v>
      </c>
      <c r="L15" s="51">
        <f>IF('2016 4-Series times'!K14="",'Wilmslow Equivalent'!$B14*'Wilmslow Equivalent'!K$3,'2016 4-Series times'!K14)</f>
        <v>2.1331018518518517E-2</v>
      </c>
      <c r="M15" s="51">
        <f>IF('2016 4-Series times'!L14="",'Wilmslow Equivalent'!$B14*'Wilmslow Equivalent'!L$3,'2016 4-Series times'!L14)</f>
        <v>1.845288612298358E-2</v>
      </c>
      <c r="N15" s="51">
        <f>IF('2016 4-Series times'!M14="",'Wilmslow Equivalent'!$B14*'Wilmslow Equivalent'!M$3,'2016 4-Series times'!M14)</f>
        <v>1.845531591388893E-2</v>
      </c>
      <c r="O15" s="51">
        <f>IF('2016 4-Series times'!N14="",'Wilmslow Equivalent'!$B14*'Wilmslow Equivalent'!N$3,'2016 4-Series times'!N14)</f>
        <v>1.8993055555555558E-2</v>
      </c>
      <c r="P15" s="51">
        <f>IF('2016 4-Series times'!O14="",'Wilmslow Equivalent'!$B14*'Wilmslow Equivalent'!O$3,'2016 4-Series times'!O14)</f>
        <v>2.0728488713875313E-2</v>
      </c>
      <c r="Q15" s="51">
        <f>IF('2016 4-Series times'!P14="",'Wilmslow Equivalent'!$B14*'Wilmslow Equivalent'!P$3,'2016 4-Series times'!P14)</f>
        <v>1.9155345138208851E-2</v>
      </c>
      <c r="T15" s="48"/>
      <c r="U15" s="65"/>
      <c r="V15" s="65"/>
    </row>
    <row r="16" spans="1:22" x14ac:dyDescent="0.3">
      <c r="A16" t="str">
        <f>'2016 4-Series times'!A15</f>
        <v>Gail Hill</v>
      </c>
      <c r="H16" s="51">
        <f>IF('2016 4-Series times'!G15="",'Wilmslow Equivalent'!$B15*'Wilmslow Equivalent'!G$3,'2016 4-Series times'!G15)</f>
        <v>1.6643518518518519E-2</v>
      </c>
      <c r="I16" s="51">
        <f>IF('2016 4-Series times'!H15="",'Wilmslow Equivalent'!$B15*'Wilmslow Equivalent'!H$3,'2016 4-Series times'!H15)</f>
        <v>1.6747685185185185E-2</v>
      </c>
      <c r="J16" s="51">
        <f>IF('2016 4-Series times'!I15="",'Wilmslow Equivalent'!$B15*'Wilmslow Equivalent'!I$3,'2016 4-Series times'!I15)</f>
        <v>1.7319248149268017E-2</v>
      </c>
      <c r="K16" s="51">
        <f>IF('2016 4-Series times'!J15="",'Wilmslow Equivalent'!$B15*'Wilmslow Equivalent'!J$3,'2016 4-Series times'!J15)</f>
        <v>1.712962962962963E-2</v>
      </c>
      <c r="L16" s="51">
        <f>IF('2016 4-Series times'!K15="",'Wilmslow Equivalent'!$B15*'Wilmslow Equivalent'!K$3,'2016 4-Series times'!K15)</f>
        <v>1.9525462962962963E-2</v>
      </c>
      <c r="M16" s="51">
        <f>IF('2016 4-Series times'!L15="",'Wilmslow Equivalent'!$B15*'Wilmslow Equivalent'!L$3,'2016 4-Series times'!L15)</f>
        <v>1.6107987072640575E-2</v>
      </c>
      <c r="N16" s="51">
        <f>IF('2016 4-Series times'!M15="",'Wilmslow Equivalent'!$B15*'Wilmslow Equivalent'!M$3,'2016 4-Series times'!M15)</f>
        <v>1.6110108098058046E-2</v>
      </c>
      <c r="O16" s="51">
        <f>IF('2016 4-Series times'!N15="",'Wilmslow Equivalent'!$B15*'Wilmslow Equivalent'!N$3,'2016 4-Series times'!N15)</f>
        <v>1.6805555555555556E-2</v>
      </c>
      <c r="P16" s="51">
        <f>IF('2016 4-Series times'!O15="",'Wilmslow Equivalent'!$B15*'Wilmslow Equivalent'!O$3,'2016 4-Series times'!O15)</f>
        <v>1.809441764356878E-2</v>
      </c>
      <c r="Q16" s="51">
        <f>IF('2016 4-Series times'!P15="",'Wilmslow Equivalent'!$B15*'Wilmslow Equivalent'!P$3,'2016 4-Series times'!P15)</f>
        <v>1.6721181163846452E-2</v>
      </c>
      <c r="T16" s="48"/>
      <c r="U16" s="65"/>
      <c r="V16" s="65"/>
    </row>
    <row r="17" spans="1:22" x14ac:dyDescent="0.3">
      <c r="A17" t="str">
        <f>'2016 4-Series times'!A16</f>
        <v>Gareth Trimble</v>
      </c>
      <c r="H17" s="51">
        <f>IF('2016 4-Series times'!G16="",'Wilmslow Equivalent'!$B16*'Wilmslow Equivalent'!G$3,'2016 4-Series times'!G16)</f>
        <v>1.5763888888888886E-2</v>
      </c>
      <c r="I17" s="51">
        <f>IF('2016 4-Series times'!H16="",'Wilmslow Equivalent'!$B16*'Wilmslow Equivalent'!H$3,'2016 4-Series times'!H16)</f>
        <v>1.53125E-2</v>
      </c>
      <c r="J17" s="51">
        <f>IF('2016 4-Series times'!I16="",'Wilmslow Equivalent'!$B16*'Wilmslow Equivalent'!I$3,'2016 4-Series times'!I16)</f>
        <v>1.6087962962962964E-2</v>
      </c>
      <c r="K17" s="51">
        <f>IF('2016 4-Series times'!J16="",'Wilmslow Equivalent'!$B16*'Wilmslow Equivalent'!J$3,'2016 4-Series times'!J16)</f>
        <v>1.4965277777777779E-2</v>
      </c>
      <c r="L17" s="51">
        <f>IF('2016 4-Series times'!K16="",'Wilmslow Equivalent'!$B16*'Wilmslow Equivalent'!K$3,'2016 4-Series times'!K16)</f>
        <v>1.6493055555555556E-2</v>
      </c>
      <c r="M17" s="51">
        <f>IF('2016 4-Series times'!L16="",'Wilmslow Equivalent'!$B16*'Wilmslow Equivalent'!L$3,'2016 4-Series times'!L16)</f>
        <v>1.4917204618615822E-2</v>
      </c>
      <c r="N17" s="51">
        <f>IF('2016 4-Series times'!M16="",'Wilmslow Equivalent'!$B16*'Wilmslow Equivalent'!M$3,'2016 4-Series times'!M16)</f>
        <v>1.491916884729387E-2</v>
      </c>
      <c r="O17" s="51">
        <f>IF('2016 4-Series times'!N16="",'Wilmslow Equivalent'!$B16*'Wilmslow Equivalent'!N$3,'2016 4-Series times'!N16)</f>
        <v>1.5625E-2</v>
      </c>
      <c r="P17" s="51">
        <f>IF('2016 4-Series times'!O16="",'Wilmslow Equivalent'!$B16*'Wilmslow Equivalent'!O$3,'2016 4-Series times'!O16)</f>
        <v>1.6756788370054249E-2</v>
      </c>
      <c r="Q17" s="51">
        <f>IF('2016 4-Series times'!P16="",'Wilmslow Equivalent'!$B16*'Wilmslow Equivalent'!P$3,'2016 4-Series times'!P16)</f>
        <v>1.548506835529467E-2</v>
      </c>
      <c r="T17" s="48"/>
      <c r="U17" s="65"/>
      <c r="V17" s="65"/>
    </row>
    <row r="18" spans="1:22" x14ac:dyDescent="0.3">
      <c r="A18" t="str">
        <f>'2016 4-Series times'!A17</f>
        <v>Geoff Gilbert</v>
      </c>
      <c r="H18" s="51">
        <f>IF('2016 4-Series times'!G17="",'Wilmslow Equivalent'!$B17*'Wilmslow Equivalent'!G$3,'2016 4-Series times'!G17)</f>
        <v>1.5671296296296298E-2</v>
      </c>
      <c r="I18" s="51">
        <f>IF('2016 4-Series times'!H17="",'Wilmslow Equivalent'!$B17*'Wilmslow Equivalent'!H$3,'2016 4-Series times'!H17)</f>
        <v>1.6297925655119821E-2</v>
      </c>
      <c r="J18" s="51">
        <f>IF('2016 4-Series times'!I17="",'Wilmslow Equivalent'!$B17*'Wilmslow Equivalent'!I$3,'2016 4-Series times'!I17)</f>
        <v>1.6481481481481482E-2</v>
      </c>
      <c r="K18" s="51">
        <f>IF('2016 4-Series times'!J17="",'Wilmslow Equivalent'!$B17*'Wilmslow Equivalent'!J$3,'2016 4-Series times'!J17)</f>
        <v>1.554398148148148E-2</v>
      </c>
      <c r="L18" s="51">
        <f>IF('2016 4-Series times'!K17="",'Wilmslow Equivalent'!$B17*'Wilmslow Equivalent'!K$3,'2016 4-Series times'!K17)</f>
        <v>1.7974537037037035E-2</v>
      </c>
      <c r="M18" s="51">
        <f>IF('2016 4-Series times'!L17="",'Wilmslow Equivalent'!$B17*'Wilmslow Equivalent'!L$3,'2016 4-Series times'!L17)</f>
        <v>1.5446675614543137E-2</v>
      </c>
      <c r="N18" s="51">
        <f>IF('2016 4-Series times'!M17="",'Wilmslow Equivalent'!$B17*'Wilmslow Equivalent'!M$3,'2016 4-Series times'!M17)</f>
        <v>1.5448709561519017E-2</v>
      </c>
      <c r="O18" s="51">
        <f>IF('2016 4-Series times'!N17="",'Wilmslow Equivalent'!$B17*'Wilmslow Equivalent'!N$3,'2016 4-Series times'!N17)</f>
        <v>1.611560550788892E-2</v>
      </c>
      <c r="P18" s="51">
        <f>IF('2016 4-Series times'!O17="",'Wilmslow Equivalent'!$B17*'Wilmslow Equivalent'!O$3,'2016 4-Series times'!O17)</f>
        <v>1.7351553518999373E-2</v>
      </c>
      <c r="Q18" s="51">
        <f>IF('2016 4-Series times'!P17="",'Wilmslow Equivalent'!$B17*'Wilmslow Equivalent'!P$3,'2016 4-Series times'!P17)</f>
        <v>1.6238425925925924E-2</v>
      </c>
      <c r="T18" s="48"/>
      <c r="U18" s="65"/>
      <c r="V18" s="65"/>
    </row>
    <row r="19" spans="1:22" x14ac:dyDescent="0.3">
      <c r="A19" t="str">
        <f>'2016 4-Series times'!A18</f>
        <v>Huma Rahman</v>
      </c>
      <c r="H19" s="51">
        <f>IF('2016 4-Series times'!G18="",'Wilmslow Equivalent'!$B18*'Wilmslow Equivalent'!G$3,'2016 4-Series times'!G18)</f>
        <v>1.621527777777778E-2</v>
      </c>
      <c r="I19" s="51">
        <f>IF('2016 4-Series times'!H18="",'Wilmslow Equivalent'!$B18*'Wilmslow Equivalent'!H$3,'2016 4-Series times'!H18)</f>
        <v>2.1099537037037038E-2</v>
      </c>
      <c r="J19" s="51">
        <f>IF('2016 4-Series times'!I18="",'Wilmslow Equivalent'!$B18*'Wilmslow Equivalent'!I$3,'2016 4-Series times'!I18)</f>
        <v>1.6887452828034621E-2</v>
      </c>
      <c r="K19" s="51">
        <f>IF('2016 4-Series times'!J18="",'Wilmslow Equivalent'!$B18*'Wilmslow Equivalent'!J$3,'2016 4-Series times'!J18)</f>
        <v>1.5805332272949075E-2</v>
      </c>
      <c r="L19" s="51">
        <f>IF('2016 4-Series times'!K18="",'Wilmslow Equivalent'!$B18*'Wilmslow Equivalent'!K$3,'2016 4-Series times'!K18)</f>
        <v>1.7916666666666668E-2</v>
      </c>
      <c r="M19" s="51">
        <f>IF('2016 4-Series times'!L18="",'Wilmslow Equivalent'!$B18*'Wilmslow Equivalent'!L$3,'2016 4-Series times'!L18)</f>
        <v>1.4884259259259259E-2</v>
      </c>
      <c r="N19" s="51">
        <f>IF('2016 4-Series times'!M18="",'Wilmslow Equivalent'!$B18*'Wilmslow Equivalent'!M$3,'2016 4-Series times'!M18)</f>
        <v>1.5162037037037036E-2</v>
      </c>
      <c r="O19" s="51">
        <f>IF('2016 4-Series times'!N18="",'Wilmslow Equivalent'!$B18*'Wilmslow Equivalent'!N$3,'2016 4-Series times'!N18)</f>
        <v>1.6386567375637165E-2</v>
      </c>
      <c r="P19" s="51">
        <f>IF('2016 4-Series times'!O18="",'Wilmslow Equivalent'!$B18*'Wilmslow Equivalent'!O$3,'2016 4-Series times'!O18)</f>
        <v>1.7643296162335991E-2</v>
      </c>
      <c r="Q19" s="51">
        <f>IF('2016 4-Series times'!P18="",'Wilmslow Equivalent'!$B18*'Wilmslow Equivalent'!P$3,'2016 4-Series times'!P18)</f>
        <v>2.1747685185185186E-2</v>
      </c>
      <c r="T19" s="48"/>
      <c r="U19" s="65"/>
      <c r="V19" s="65"/>
    </row>
    <row r="20" spans="1:22" x14ac:dyDescent="0.3">
      <c r="A20" t="str">
        <f>'2016 4-Series times'!A19</f>
        <v>Ian Ashcroft</v>
      </c>
      <c r="H20" s="51">
        <f>IF('2016 4-Series times'!G19="",'Wilmslow Equivalent'!$B19*'Wilmslow Equivalent'!G$3,'2016 4-Series times'!G19)</f>
        <v>1.8032407407407407E-2</v>
      </c>
      <c r="I20" s="51">
        <f>IF('2016 4-Series times'!H19="",'Wilmslow Equivalent'!$B19*'Wilmslow Equivalent'!H$3,'2016 4-Series times'!H19)</f>
        <v>1.7592592592592594E-2</v>
      </c>
      <c r="J20" s="51">
        <f>IF('2016 4-Series times'!I19="",'Wilmslow Equivalent'!$B19*'Wilmslow Equivalent'!I$3,'2016 4-Series times'!I19)</f>
        <v>1.8032407407407407E-2</v>
      </c>
      <c r="K20" s="51">
        <f>IF('2016 4-Series times'!J19="",'Wilmslow Equivalent'!$B19*'Wilmslow Equivalent'!J$3,'2016 4-Series times'!J19)</f>
        <v>1.6851851851851851E-2</v>
      </c>
      <c r="L20" s="51">
        <f>IF('2016 4-Series times'!K19="",'Wilmslow Equivalent'!$B19*'Wilmslow Equivalent'!K$3,'2016 4-Series times'!K19)</f>
        <v>1.9745370370370371E-2</v>
      </c>
      <c r="M20" s="51">
        <f>IF('2016 4-Series times'!L19="",'Wilmslow Equivalent'!$B19*'Wilmslow Equivalent'!L$3,'2016 4-Series times'!L19)</f>
        <v>1.677360637316291E-2</v>
      </c>
      <c r="N20" s="51">
        <f>IF('2016 4-Series times'!M19="",'Wilmslow Equivalent'!$B19*'Wilmslow Equivalent'!M$3,'2016 4-Series times'!M19)</f>
        <v>1.6775815044258791E-2</v>
      </c>
      <c r="O20" s="51">
        <f>IF('2016 4-Series times'!N19="",'Wilmslow Equivalent'!$B19*'Wilmslow Equivalent'!N$3,'2016 4-Series times'!N19)</f>
        <v>1.7499999999999998E-2</v>
      </c>
      <c r="P20" s="51">
        <f>IF('2016 4-Series times'!O19="",'Wilmslow Equivalent'!$B19*'Wilmslow Equivalent'!O$3,'2016 4-Series times'!O19)</f>
        <v>1.8842120851980709E-2</v>
      </c>
      <c r="Q20" s="51">
        <f>IF('2016 4-Series times'!P19="",'Wilmslow Equivalent'!$B19*'Wilmslow Equivalent'!P$3,'2016 4-Series times'!P19)</f>
        <v>1.7986111111111109E-2</v>
      </c>
      <c r="T20" s="48"/>
      <c r="U20" s="65"/>
      <c r="V20" s="65"/>
    </row>
    <row r="21" spans="1:22" x14ac:dyDescent="0.3">
      <c r="A21" t="str">
        <f>'2016 4-Series times'!A20</f>
        <v>Ian Smallwood</v>
      </c>
      <c r="H21" s="51">
        <f>IF('2016 4-Series times'!G20="",'Wilmslow Equivalent'!$B20*'Wilmslow Equivalent'!G$3,'2016 4-Series times'!G20)</f>
        <v>1.4907407407407406E-2</v>
      </c>
      <c r="I21" s="51">
        <f>IF('2016 4-Series times'!H20="",'Wilmslow Equivalent'!$B20*'Wilmslow Equivalent'!H$3,'2016 4-Series times'!H20)</f>
        <v>1.4988425925925926E-2</v>
      </c>
      <c r="J21" s="51">
        <f>IF('2016 4-Series times'!I20="",'Wilmslow Equivalent'!$B20*'Wilmslow Equivalent'!I$3,'2016 4-Series times'!I20)</f>
        <v>1.5331441268573401E-2</v>
      </c>
      <c r="K21" s="51">
        <f>IF('2016 4-Series times'!J20="",'Wilmslow Equivalent'!$B20*'Wilmslow Equivalent'!J$3,'2016 4-Series times'!J20)</f>
        <v>1.4349027407539931E-2</v>
      </c>
      <c r="L21" s="51">
        <f>IF('2016 4-Series times'!K20="",'Wilmslow Equivalent'!$B20*'Wilmslow Equivalent'!K$3,'2016 4-Series times'!K20)</f>
        <v>1.6018518518518519E-2</v>
      </c>
      <c r="M21" s="51">
        <f>IF('2016 4-Series times'!L20="",'Wilmslow Equivalent'!$B20*'Wilmslow Equivalent'!L$3,'2016 4-Series times'!L20)</f>
        <v>1.4259201994837521E-2</v>
      </c>
      <c r="N21" s="51">
        <f>IF('2016 4-Series times'!M20="",'Wilmslow Equivalent'!$B20*'Wilmslow Equivalent'!M$3,'2016 4-Series times'!M20)</f>
        <v>1.4261079580766013E-2</v>
      </c>
      <c r="O21" s="51">
        <f>IF('2016 4-Series times'!N20="",'Wilmslow Equivalent'!$B20*'Wilmslow Equivalent'!N$3,'2016 4-Series times'!N20)</f>
        <v>1.5046296296296295E-2</v>
      </c>
      <c r="P21" s="51">
        <f>IF('2016 4-Series times'!O20="",'Wilmslow Equivalent'!$B20*'Wilmslow Equivalent'!O$3,'2016 4-Series times'!O20)</f>
        <v>1.6017641123938609E-2</v>
      </c>
      <c r="Q21" s="51">
        <f>IF('2016 4-Series times'!P20="",'Wilmslow Equivalent'!$B20*'Wilmslow Equivalent'!P$3,'2016 4-Series times'!P20)</f>
        <v>1.4907407407407406E-2</v>
      </c>
      <c r="T21" s="48"/>
      <c r="U21" s="65"/>
      <c r="V21" s="65"/>
    </row>
    <row r="22" spans="1:22" x14ac:dyDescent="0.3">
      <c r="A22" t="str">
        <f>'2016 4-Series times'!A21</f>
        <v>James MacDonald</v>
      </c>
      <c r="H22" s="51">
        <f>IF('2016 4-Series times'!G21="",'Wilmslow Equivalent'!$B21*'Wilmslow Equivalent'!G$3,'2016 4-Series times'!G21)</f>
        <v>1.3553240740740741E-2</v>
      </c>
      <c r="I22" s="51">
        <f>IF('2016 4-Series times'!H21="",'Wilmslow Equivalent'!$B21*'Wilmslow Equivalent'!H$3,'2016 4-Series times'!H21)</f>
        <v>1.3402777777777777E-2</v>
      </c>
      <c r="J22" s="51">
        <f>IF('2016 4-Series times'!I21="",'Wilmslow Equivalent'!$B21*'Wilmslow Equivalent'!I$3,'2016 4-Series times'!I21)</f>
        <v>1.3893498901680864E-2</v>
      </c>
      <c r="K22" s="51">
        <f>IF('2016 4-Series times'!J21="",'Wilmslow Equivalent'!$B21*'Wilmslow Equivalent'!J$3,'2016 4-Series times'!J21)</f>
        <v>1.3206018518518518E-2</v>
      </c>
      <c r="L22" s="51">
        <f>IF('2016 4-Series times'!K21="",'Wilmslow Equivalent'!$B21*'Wilmslow Equivalent'!K$3,'2016 4-Series times'!K21)</f>
        <v>1.4502314814814815E-2</v>
      </c>
      <c r="M22" s="51">
        <f>IF('2016 4-Series times'!L21="",'Wilmslow Equivalent'!$B21*'Wilmslow Equivalent'!L$3,'2016 4-Series times'!L21)</f>
        <v>1.3275462962962963E-2</v>
      </c>
      <c r="N22" s="51">
        <f>IF('2016 4-Series times'!M21="",'Wilmslow Equivalent'!$B21*'Wilmslow Equivalent'!M$3,'2016 4-Series times'!M21)</f>
        <v>1.3055555555555556E-2</v>
      </c>
      <c r="O22" s="51">
        <f>IF('2016 4-Series times'!N21="",'Wilmslow Equivalent'!$B21*'Wilmslow Equivalent'!N$3,'2016 4-Series times'!N21)</f>
        <v>1.34375E-2</v>
      </c>
      <c r="P22" s="51">
        <f>IF('2016 4-Series times'!O21="",'Wilmslow Equivalent'!$B21*'Wilmslow Equivalent'!O$3,'2016 4-Series times'!O21)</f>
        <v>1.4515339782119968E-2</v>
      </c>
      <c r="Q22" s="51">
        <f>IF('2016 4-Series times'!P21="",'Wilmslow Equivalent'!$B21*'Wilmslow Equivalent'!P$3,'2016 4-Series times'!P21)</f>
        <v>1.2858796296296297E-2</v>
      </c>
      <c r="T22" s="48"/>
      <c r="U22" s="65"/>
      <c r="V22" s="65"/>
    </row>
    <row r="23" spans="1:22" x14ac:dyDescent="0.3">
      <c r="A23" t="str">
        <f>'2016 4-Series times'!A22</f>
        <v>Jarrod Homer</v>
      </c>
      <c r="H23" s="51">
        <f>IF('2016 4-Series times'!G22="",'Wilmslow Equivalent'!$B22*'Wilmslow Equivalent'!G$3,'2016 4-Series times'!G22)</f>
        <v>1.3807870370370371E-2</v>
      </c>
      <c r="I23" s="51">
        <f>IF('2016 4-Series times'!H22="",'Wilmslow Equivalent'!$B22*'Wilmslow Equivalent'!H$3,'2016 4-Series times'!H22)</f>
        <v>1.3888888888888888E-2</v>
      </c>
      <c r="J23" s="51">
        <f>IF('2016 4-Series times'!I22="",'Wilmslow Equivalent'!$B22*'Wilmslow Equivalent'!I$3,'2016 4-Series times'!I22)</f>
        <v>1.4200628442087011E-2</v>
      </c>
      <c r="K23" s="51">
        <f>IF('2016 4-Series times'!J22="",'Wilmslow Equivalent'!$B22*'Wilmslow Equivalent'!J$3,'2016 4-Series times'!J22)</f>
        <v>1.3807870370370371E-2</v>
      </c>
      <c r="L23" s="51">
        <f>IF('2016 4-Series times'!K22="",'Wilmslow Equivalent'!$B22*'Wilmslow Equivalent'!K$3,'2016 4-Series times'!K22)</f>
        <v>1.4768518518518519E-2</v>
      </c>
      <c r="M23" s="51">
        <f>IF('2016 4-Series times'!L22="",'Wilmslow Equivalent'!$B22*'Wilmslow Equivalent'!L$3,'2016 4-Series times'!L22)</f>
        <v>1.3252314814814814E-2</v>
      </c>
      <c r="N23" s="51">
        <f>IF('2016 4-Series times'!M22="",'Wilmslow Equivalent'!$B22*'Wilmslow Equivalent'!M$3,'2016 4-Series times'!M22)</f>
        <v>1.3263888888888889E-2</v>
      </c>
      <c r="O23" s="51">
        <f>IF('2016 4-Series times'!N22="",'Wilmslow Equivalent'!$B22*'Wilmslow Equivalent'!N$3,'2016 4-Series times'!N22)</f>
        <v>1.3761574074074074E-2</v>
      </c>
      <c r="P23" s="51">
        <f>IF('2016 4-Series times'!O22="",'Wilmslow Equivalent'!$B22*'Wilmslow Equivalent'!O$3,'2016 4-Series times'!O22)</f>
        <v>1.4836215730480409E-2</v>
      </c>
      <c r="Q23" s="51">
        <f>IF('2016 4-Series times'!P22="",'Wilmslow Equivalent'!$B22*'Wilmslow Equivalent'!P$3,'2016 4-Series times'!P22)</f>
        <v>1.3710253399807268E-2</v>
      </c>
      <c r="T23" s="48"/>
      <c r="U23" s="65"/>
      <c r="V23" s="65"/>
    </row>
    <row r="24" spans="1:22" x14ac:dyDescent="0.3">
      <c r="A24" t="str">
        <f>'2016 4-Series times'!A23</f>
        <v>John Porteous</v>
      </c>
      <c r="H24" s="51">
        <f>IF('2016 4-Series times'!G23="",'Wilmslow Equivalent'!$B23*'Wilmslow Equivalent'!G$3,'2016 4-Series times'!G23)</f>
        <v>1.667824074074074E-2</v>
      </c>
      <c r="I24" s="51">
        <f>IF('2016 4-Series times'!H23="",'Wilmslow Equivalent'!$B23*'Wilmslow Equivalent'!H$3,'2016 4-Series times'!H23)</f>
        <v>1.7407407407407406E-2</v>
      </c>
      <c r="J24" s="51">
        <f>IF('2016 4-Series times'!I23="",'Wilmslow Equivalent'!$B23*'Wilmslow Equivalent'!I$3,'2016 4-Series times'!I23)</f>
        <v>1.7038788829648637E-2</v>
      </c>
      <c r="K24" s="51">
        <f>IF('2016 4-Series times'!J23="",'Wilmslow Equivalent'!$B23*'Wilmslow Equivalent'!J$3,'2016 4-Series times'!J23)</f>
        <v>1.5925925925925927E-2</v>
      </c>
      <c r="L24" s="51">
        <f>IF('2016 4-Series times'!K23="",'Wilmslow Equivalent'!$B23*'Wilmslow Equivalent'!K$3,'2016 4-Series times'!K23)</f>
        <v>1.7407407407407406E-2</v>
      </c>
      <c r="M24" s="51">
        <f>IF('2016 4-Series times'!L23="",'Wilmslow Equivalent'!$B23*'Wilmslow Equivalent'!L$3,'2016 4-Series times'!L23)</f>
        <v>1.5868055555555555E-2</v>
      </c>
      <c r="N24" s="51">
        <f>IF('2016 4-Series times'!M23="",'Wilmslow Equivalent'!$B23*'Wilmslow Equivalent'!M$3,'2016 4-Series times'!M23)</f>
        <v>1.5613425925925926E-2</v>
      </c>
      <c r="O24" s="51">
        <f>IF('2016 4-Series times'!N23="",'Wilmslow Equivalent'!$B23*'Wilmslow Equivalent'!N$3,'2016 4-Series times'!N23)</f>
        <v>1.6759259259259258E-2</v>
      </c>
      <c r="P24" s="51">
        <f>IF('2016 4-Series times'!O23="",'Wilmslow Equivalent'!$B23*'Wilmslow Equivalent'!O$3,'2016 4-Series times'!O23)</f>
        <v>1.7801405613399403E-2</v>
      </c>
      <c r="Q24" s="51">
        <f>IF('2016 4-Series times'!P23="",'Wilmslow Equivalent'!$B23*'Wilmslow Equivalent'!P$3,'2016 4-Series times'!P23)</f>
        <v>1.6284722222222221E-2</v>
      </c>
      <c r="T24" s="48"/>
      <c r="U24" s="65"/>
      <c r="V24" s="65"/>
    </row>
    <row r="25" spans="1:22" x14ac:dyDescent="0.3">
      <c r="A25" t="str">
        <f>'2016 4-Series times'!A24</f>
        <v>Julie Lucas</v>
      </c>
      <c r="H25" s="51">
        <f>IF('2016 4-Series times'!G24="",'Wilmslow Equivalent'!$B24*'Wilmslow Equivalent'!G$3,'2016 4-Series times'!G24)</f>
        <v>1.8449074074074073E-2</v>
      </c>
      <c r="I25" s="51">
        <f>IF('2016 4-Series times'!H24="",'Wilmslow Equivalent'!$B24*'Wilmslow Equivalent'!H$3,'2016 4-Series times'!H24)</f>
        <v>1.8587962962962962E-2</v>
      </c>
      <c r="J25" s="51">
        <f>IF('2016 4-Series times'!I24="",'Wilmslow Equivalent'!$B24*'Wilmslow Equivalent'!I$3,'2016 4-Series times'!I24)</f>
        <v>1.8987462432283282E-2</v>
      </c>
      <c r="K25" s="51">
        <f>IF('2016 4-Series times'!J24="",'Wilmslow Equivalent'!$B24*'Wilmslow Equivalent'!J$3,'2016 4-Series times'!J24)</f>
        <v>1.7770776671789015E-2</v>
      </c>
      <c r="L25" s="51">
        <f>IF('2016 4-Series times'!K24="",'Wilmslow Equivalent'!$B24*'Wilmslow Equivalent'!K$3,'2016 4-Series times'!K24)</f>
        <v>1.9918981481481482E-2</v>
      </c>
      <c r="M25" s="51">
        <f>IF('2016 4-Series times'!L24="",'Wilmslow Equivalent'!$B24*'Wilmslow Equivalent'!L$3,'2016 4-Series times'!L24)</f>
        <v>1.7659530989189858E-2</v>
      </c>
      <c r="N25" s="51">
        <f>IF('2016 4-Series times'!M24="",'Wilmslow Equivalent'!$B24*'Wilmslow Equivalent'!M$3,'2016 4-Series times'!M24)</f>
        <v>1.7661856314751631E-2</v>
      </c>
      <c r="O25" s="51">
        <f>IF('2016 4-Series times'!N24="",'Wilmslow Equivalent'!$B24*'Wilmslow Equivalent'!N$3,'2016 4-Series times'!N24)</f>
        <v>1.8437499999999999E-2</v>
      </c>
      <c r="P25" s="51">
        <f>IF('2016 4-Series times'!O24="",'Wilmslow Equivalent'!$B24*'Wilmslow Equivalent'!O$3,'2016 4-Series times'!O24)</f>
        <v>1.9837297339944084E-2</v>
      </c>
      <c r="Q25" s="51">
        <f>IF('2016 4-Series times'!P24="",'Wilmslow Equivalent'!$B24*'Wilmslow Equivalent'!P$3,'2016 4-Series times'!P24)</f>
        <v>1.8331788795656001E-2</v>
      </c>
      <c r="T25" s="48"/>
      <c r="U25" s="65"/>
      <c r="V25" s="65"/>
    </row>
    <row r="26" spans="1:22" x14ac:dyDescent="0.3">
      <c r="A26" t="str">
        <f>'2016 4-Series times'!A25</f>
        <v>Louisa Harrison</v>
      </c>
      <c r="H26" s="51">
        <f>IF('2016 4-Series times'!G25="",'Wilmslow Equivalent'!$B25*'Wilmslow Equivalent'!G$3,'2016 4-Series times'!G25)</f>
        <v>1.480324074074074E-2</v>
      </c>
      <c r="I26" s="51">
        <f>IF('2016 4-Series times'!H25="",'Wilmslow Equivalent'!$B25*'Wilmslow Equivalent'!H$3,'2016 4-Series times'!H25)</f>
        <v>1.4986891049459838E-2</v>
      </c>
      <c r="J26" s="51">
        <f>IF('2016 4-Series times'!I25="",'Wilmslow Equivalent'!$B25*'Wilmslow Equivalent'!I$3,'2016 4-Series times'!I25)</f>
        <v>1.5272214194552368E-2</v>
      </c>
      <c r="K26" s="51">
        <f>IF('2016 4-Series times'!J25="",'Wilmslow Equivalent'!$B25*'Wilmslow Equivalent'!J$3,'2016 4-Series times'!J25)</f>
        <v>1.4293595508248231E-2</v>
      </c>
      <c r="L26" s="51">
        <f>IF('2016 4-Series times'!K25="",'Wilmslow Equivalent'!$B25*'Wilmslow Equivalent'!K$3,'2016 4-Series times'!K25)</f>
        <v>1.5995370370370372E-2</v>
      </c>
      <c r="M26" s="51">
        <f>IF('2016 4-Series times'!L25="",'Wilmslow Equivalent'!$B25*'Wilmslow Equivalent'!L$3,'2016 4-Series times'!L25)</f>
        <v>1.4204117101171311E-2</v>
      </c>
      <c r="N26" s="51">
        <f>IF('2016 4-Series times'!M25="",'Wilmslow Equivalent'!$B25*'Wilmslow Equivalent'!M$3,'2016 4-Series times'!M25)</f>
        <v>1.4652777777777778E-2</v>
      </c>
      <c r="O26" s="51">
        <f>IF('2016 4-Series times'!N25="",'Wilmslow Equivalent'!$B25*'Wilmslow Equivalent'!N$3,'2016 4-Series times'!N25)</f>
        <v>1.4826388888888889E-2</v>
      </c>
      <c r="P26" s="51">
        <f>IF('2016 4-Series times'!O25="",'Wilmslow Equivalent'!$B25*'Wilmslow Equivalent'!O$3,'2016 4-Series times'!O25)</f>
        <v>1.5955763183054184E-2</v>
      </c>
      <c r="Q26" s="51">
        <f>IF('2016 4-Series times'!P25="",'Wilmslow Equivalent'!$B25*'Wilmslow Equivalent'!P$3,'2016 4-Series times'!P25)</f>
        <v>1.4744835232987322E-2</v>
      </c>
      <c r="T26" s="48"/>
      <c r="U26" s="65"/>
      <c r="V26" s="65"/>
    </row>
    <row r="27" spans="1:22" x14ac:dyDescent="0.3">
      <c r="A27" t="str">
        <f>'2016 4-Series times'!A26</f>
        <v>Mark Crossland</v>
      </c>
      <c r="H27" s="51">
        <f>IF('2016 4-Series times'!G26="",'Wilmslow Equivalent'!$B26*'Wilmslow Equivalent'!G$3,'2016 4-Series times'!G26)</f>
        <v>1.6574074074074074E-2</v>
      </c>
      <c r="I27" s="51">
        <f>IF('2016 4-Series times'!H26="",'Wilmslow Equivalent'!$B26*'Wilmslow Equivalent'!H$3,'2016 4-Series times'!H26)</f>
        <v>1.7627314814814814E-2</v>
      </c>
      <c r="J27" s="51">
        <f>IF('2016 4-Series times'!I26="",'Wilmslow Equivalent'!$B26*'Wilmslow Equivalent'!I$3,'2016 4-Series times'!I26)</f>
        <v>1.667824074074074E-2</v>
      </c>
      <c r="K27" s="51">
        <f>IF('2016 4-Series times'!J26="",'Wilmslow Equivalent'!$B26*'Wilmslow Equivalent'!J$3,'2016 4-Series times'!J26)</f>
        <v>1.6076388888888887E-2</v>
      </c>
      <c r="L27" s="51">
        <f>IF('2016 4-Series times'!K26="",'Wilmslow Equivalent'!$B26*'Wilmslow Equivalent'!K$3,'2016 4-Series times'!K26)</f>
        <v>1.7245370370370369E-2</v>
      </c>
      <c r="M27" s="51">
        <f>IF('2016 4-Series times'!L26="",'Wilmslow Equivalent'!$B26*'Wilmslow Equivalent'!L$3,'2016 4-Series times'!L26)</f>
        <v>1.5208333333333332E-2</v>
      </c>
      <c r="N27" s="51">
        <f>IF('2016 4-Series times'!M26="",'Wilmslow Equivalent'!$B26*'Wilmslow Equivalent'!M$3,'2016 4-Series times'!M26)</f>
        <v>1.5891203703703703E-2</v>
      </c>
      <c r="O27" s="51">
        <f>IF('2016 4-Series times'!N26="",'Wilmslow Equivalent'!$B26*'Wilmslow Equivalent'!N$3,'2016 4-Series times'!N26)</f>
        <v>1.6134259259259261E-2</v>
      </c>
      <c r="P27" s="51">
        <f>IF('2016 4-Series times'!O26="",'Wilmslow Equivalent'!$B26*'Wilmslow Equivalent'!O$3,'2016 4-Series times'!O26)</f>
        <v>1.7616576762564465E-2</v>
      </c>
      <c r="Q27" s="51">
        <f>IF('2016 4-Series times'!P26="",'Wilmslow Equivalent'!$B26*'Wilmslow Equivalent'!P$3,'2016 4-Series times'!P26)</f>
        <v>1.6279604977413896E-2</v>
      </c>
      <c r="T27" s="48"/>
      <c r="U27" s="65"/>
      <c r="V27" s="65"/>
    </row>
    <row r="28" spans="1:22" x14ac:dyDescent="0.3">
      <c r="A28" t="str">
        <f>'2016 4-Series times'!A27</f>
        <v>Matt Taylor</v>
      </c>
      <c r="H28" s="51">
        <f>IF('2016 4-Series times'!G27="",'Wilmslow Equivalent'!$B27*'Wilmslow Equivalent'!G$3,'2016 4-Series times'!G27)</f>
        <v>1.3819444444444445E-2</v>
      </c>
      <c r="I28" s="51">
        <f>IF('2016 4-Series times'!H27="",'Wilmslow Equivalent'!$B27*'Wilmslow Equivalent'!H$3,'2016 4-Series times'!H27)</f>
        <v>1.4097222222222221E-2</v>
      </c>
      <c r="J28" s="51">
        <f>IF('2016 4-Series times'!I27="",'Wilmslow Equivalent'!$B27*'Wilmslow Equivalent'!I$3,'2016 4-Series times'!I27)</f>
        <v>1.4423061518246551E-2</v>
      </c>
      <c r="K28" s="51">
        <f>IF('2016 4-Series times'!J27="",'Wilmslow Equivalent'!$B27*'Wilmslow Equivalent'!J$3,'2016 4-Series times'!J27)</f>
        <v>1.3668981481481482E-2</v>
      </c>
      <c r="L28" s="51">
        <f>IF('2016 4-Series times'!K27="",'Wilmslow Equivalent'!$B27*'Wilmslow Equivalent'!K$3,'2016 4-Series times'!K27)</f>
        <v>1.4571759259259258E-2</v>
      </c>
      <c r="M28" s="51">
        <f>IF('2016 4-Series times'!L27="",'Wilmslow Equivalent'!$B27*'Wilmslow Equivalent'!L$3,'2016 4-Series times'!L27)</f>
        <v>1.3414351851851851E-2</v>
      </c>
      <c r="N28" s="51">
        <f>IF('2016 4-Series times'!M27="",'Wilmslow Equivalent'!$B27*'Wilmslow Equivalent'!M$3,'2016 4-Series times'!M27)</f>
        <v>1.3425925925925924E-2</v>
      </c>
      <c r="O28" s="51">
        <f>IF('2016 4-Series times'!N27="",'Wilmslow Equivalent'!$B27*'Wilmslow Equivalent'!N$3,'2016 4-Series times'!N27)</f>
        <v>1.4097222222222221E-2</v>
      </c>
      <c r="P28" s="51">
        <f>IF('2016 4-Series times'!O27="",'Wilmslow Equivalent'!$B27*'Wilmslow Equivalent'!O$3,'2016 4-Series times'!O27)</f>
        <v>1.4837962962962963E-2</v>
      </c>
      <c r="Q28" s="51">
        <f>IF('2016 4-Series times'!P27="",'Wilmslow Equivalent'!$B27*'Wilmslow Equivalent'!P$3,'2016 4-Series times'!P27)</f>
        <v>1.3935185185185184E-2</v>
      </c>
      <c r="T28" s="48"/>
      <c r="U28" s="65"/>
      <c r="V28" s="65"/>
    </row>
    <row r="29" spans="1:22" x14ac:dyDescent="0.3">
      <c r="A29" t="str">
        <f>'2016 4-Series times'!A28</f>
        <v>Nicky Mowatt</v>
      </c>
      <c r="H29" s="51">
        <f>IF('2016 4-Series times'!G28="",'Wilmslow Equivalent'!$B28*'Wilmslow Equivalent'!G$3,'2016 4-Series times'!G28)</f>
        <v>1.6398584948945135E-2</v>
      </c>
      <c r="I29" s="51">
        <f>IF('2016 4-Series times'!H28="",'Wilmslow Equivalent'!$B28*'Wilmslow Equivalent'!H$3,'2016 4-Series times'!H28)</f>
        <v>1.6549953607750249E-2</v>
      </c>
      <c r="J29" s="51">
        <f>IF('2016 4-Series times'!I28="",'Wilmslow Equivalent'!$B28*'Wilmslow Equivalent'!I$3,'2016 4-Series times'!I28)</f>
        <v>1.6865034620811258E-2</v>
      </c>
      <c r="K29" s="51">
        <f>IF('2016 4-Series times'!J28="",'Wilmslow Equivalent'!$B28*'Wilmslow Equivalent'!J$3,'2016 4-Series times'!J28)</f>
        <v>1.5787037037037037E-2</v>
      </c>
      <c r="L29" s="51">
        <f>IF('2016 4-Series times'!K28="",'Wilmslow Equivalent'!$B28*'Wilmslow Equivalent'!K$3,'2016 4-Series times'!K28)</f>
        <v>1.954861111111111E-2</v>
      </c>
      <c r="M29" s="51">
        <f>IF('2016 4-Series times'!L28="",'Wilmslow Equivalent'!$B28*'Wilmslow Equivalent'!L$3,'2016 4-Series times'!L28)</f>
        <v>1.5682870370370371E-2</v>
      </c>
      <c r="N29" s="51">
        <f>IF('2016 4-Series times'!M28="",'Wilmslow Equivalent'!$B28*'Wilmslow Equivalent'!M$3,'2016 4-Series times'!M28)</f>
        <v>1.5687605401637703E-2</v>
      </c>
      <c r="O29" s="51">
        <f>IF('2016 4-Series times'!N28="",'Wilmslow Equivalent'!$B28*'Wilmslow Equivalent'!N$3,'2016 4-Series times'!N28)</f>
        <v>1.6168981481481482E-2</v>
      </c>
      <c r="P29" s="51">
        <f>IF('2016 4-Series times'!O28="",'Wilmslow Equivalent'!$B28*'Wilmslow Equivalent'!O$3,'2016 4-Series times'!O28)</f>
        <v>1.7619874568002129E-2</v>
      </c>
      <c r="Q29" s="51">
        <f>IF('2016 4-Series times'!P28="",'Wilmslow Equivalent'!$B28*'Wilmslow Equivalent'!P$3,'2016 4-Series times'!P28)</f>
        <v>1.6282652503079132E-2</v>
      </c>
      <c r="T29" s="48"/>
      <c r="U29" s="65"/>
      <c r="V29" s="65"/>
    </row>
    <row r="30" spans="1:22" x14ac:dyDescent="0.3">
      <c r="A30" t="str">
        <f>'2016 4-Series times'!A29</f>
        <v>Patrick Grannan</v>
      </c>
      <c r="H30" s="51">
        <f>IF('2016 4-Series times'!G29="",'Wilmslow Equivalent'!$B29*'Wilmslow Equivalent'!G$3,'2016 4-Series times'!G29)</f>
        <v>1.7037037037037038E-2</v>
      </c>
      <c r="I30" s="51">
        <f>IF('2016 4-Series times'!H29="",'Wilmslow Equivalent'!$B29*'Wilmslow Equivalent'!H$3,'2016 4-Series times'!H29)</f>
        <v>1.7199074074074071E-2</v>
      </c>
      <c r="J30" s="51">
        <f>IF('2016 4-Series times'!I29="",'Wilmslow Equivalent'!$B29*'Wilmslow Equivalent'!I$3,'2016 4-Series times'!I29)</f>
        <v>1.818287037037037E-2</v>
      </c>
      <c r="K30" s="51">
        <f>IF('2016 4-Series times'!J29="",'Wilmslow Equivalent'!$B29*'Wilmslow Equivalent'!J$3,'2016 4-Series times'!J29)</f>
        <v>1.6597222222222222E-2</v>
      </c>
      <c r="L30" s="51">
        <f>IF('2016 4-Series times'!K29="",'Wilmslow Equivalent'!$B29*'Wilmslow Equivalent'!K$3,'2016 4-Series times'!K29)</f>
        <v>1.8541666666666668E-2</v>
      </c>
      <c r="M30" s="51">
        <f>IF('2016 4-Series times'!L29="",'Wilmslow Equivalent'!$B29*'Wilmslow Equivalent'!L$3,'2016 4-Series times'!L29)</f>
        <v>1.5856481481481482E-2</v>
      </c>
      <c r="N30" s="51">
        <f>IF('2016 4-Series times'!M29="",'Wilmslow Equivalent'!$B29*'Wilmslow Equivalent'!M$3,'2016 4-Series times'!M29)</f>
        <v>1.5740740740740743E-2</v>
      </c>
      <c r="O30" s="51">
        <f>IF('2016 4-Series times'!N29="",'Wilmslow Equivalent'!$B29*'Wilmslow Equivalent'!N$3,'2016 4-Series times'!N29)</f>
        <v>1.5810185185185184E-2</v>
      </c>
      <c r="P30" s="51">
        <f>IF('2016 4-Series times'!O29="",'Wilmslow Equivalent'!$B29*'Wilmslow Equivalent'!O$3,'2016 4-Series times'!O29)</f>
        <v>1.8305875570215558E-2</v>
      </c>
      <c r="Q30" s="51">
        <f>IF('2016 4-Series times'!P29="",'Wilmslow Equivalent'!$B29*'Wilmslow Equivalent'!P$3,'2016 4-Series times'!P29)</f>
        <v>1.6875000000000001E-2</v>
      </c>
      <c r="T30" s="48"/>
      <c r="U30" s="65"/>
      <c r="V30" s="65"/>
    </row>
    <row r="31" spans="1:22" x14ac:dyDescent="0.3">
      <c r="A31" t="str">
        <f>'2016 4-Series times'!A42</f>
        <v>Paul Norris</v>
      </c>
      <c r="H31" s="51">
        <f>IF('2016 4-Series times'!G42="",$T31*benchmark!G$3,'2016 4-Series times'!G42)</f>
        <v>1.3796296296296298E-2</v>
      </c>
      <c r="I31" s="51">
        <f>IF('2016 4-Series times'!H42="",$T31*benchmark!H$3,'2016 4-Series times'!H42)</f>
        <v>1.4884259259259259E-2</v>
      </c>
      <c r="J31" s="51">
        <f>IF('2016 4-Series times'!I42="",$T31*benchmark!I$3,'2016 4-Series times'!I42)</f>
        <v>1.5496719333692562E-2</v>
      </c>
      <c r="K31" s="51">
        <f>IF('2016 4-Series times'!J42="",$T31*benchmark!J$3,'2016 4-Series times'!J42)</f>
        <v>1.4503714722627606E-2</v>
      </c>
      <c r="L31" s="51">
        <f>IF('2016 4-Series times'!K42="",$T31*benchmark!K$3,'2016 4-Series times'!K42)</f>
        <v>1.6238342765910768E-2</v>
      </c>
      <c r="M31" s="51">
        <f>IF('2016 4-Series times'!L42="",$T31*benchmark!L$3,'2016 4-Series times'!L42)</f>
        <v>1.4412920961930385E-2</v>
      </c>
      <c r="N31" s="51">
        <f>IF('2016 4-Series times'!M42="",$T31*benchmark!M$3,'2016 4-Series times'!M42)</f>
        <v>1.4414818788863224E-2</v>
      </c>
      <c r="O31" s="51">
        <f>IF('2016 4-Series times'!N42="",$T31*benchmark!N$3,'2016 4-Series times'!N42)</f>
        <v>1.5037083333333331E-2</v>
      </c>
      <c r="P31" s="51">
        <f>IF('2016 4-Series times'!O42="",$T31*benchmark!O$3,'2016 4-Series times'!O42)</f>
        <v>1.6190316653026948E-2</v>
      </c>
      <c r="Q31" s="51">
        <f>IF('2016 4-Series times'!P42="",$T31*benchmark!P$3,'2016 4-Series times'!P42)</f>
        <v>1.4961587777406311E-2</v>
      </c>
      <c r="R31" s="51"/>
      <c r="S31" s="1">
        <v>135.9</v>
      </c>
      <c r="T31" s="48">
        <f>S31/100*$U$34</f>
        <v>1.5037083333333331E-2</v>
      </c>
      <c r="U31" s="65"/>
      <c r="V31" s="70">
        <v>1.4242818960761509E-2</v>
      </c>
    </row>
    <row r="32" spans="1:22" x14ac:dyDescent="0.3">
      <c r="A32" t="str">
        <f>'2016 4-Series times'!A30</f>
        <v>Rick Lawson</v>
      </c>
      <c r="H32" s="51">
        <f>IF('2016 4-Series times'!G30="",'Wilmslow Equivalent'!$B30*'Wilmslow Equivalent'!G$3,'2016 4-Series times'!G30)</f>
        <v>1.3981481481481482E-2</v>
      </c>
      <c r="I32" s="51">
        <f>IF('2016 4-Series times'!H30="",'Wilmslow Equivalent'!$B30*'Wilmslow Equivalent'!H$3,'2016 4-Series times'!H30)</f>
        <v>1.5370370370370369E-2</v>
      </c>
      <c r="J32" s="51">
        <f>IF('2016 4-Series times'!I30="",'Wilmslow Equivalent'!$B30*'Wilmslow Equivalent'!I$3,'2016 4-Series times'!I30)</f>
        <v>1.5647702033106104E-2</v>
      </c>
      <c r="K32" s="51">
        <f>IF('2016 4-Series times'!J30="",'Wilmslow Equivalent'!$B30*'Wilmslow Equivalent'!J$3,'2016 4-Series times'!J30)</f>
        <v>1.4645022695831022E-2</v>
      </c>
      <c r="L32" s="51">
        <f>IF('2016 4-Series times'!K30="",'Wilmslow Equivalent'!$B30*'Wilmslow Equivalent'!K$3,'2016 4-Series times'!K30)</f>
        <v>1.7013888888888887E-2</v>
      </c>
      <c r="M32" s="51">
        <f>IF('2016 4-Series times'!L30="",'Wilmslow Equivalent'!$B30*'Wilmslow Equivalent'!L$3,'2016 4-Series times'!L30)</f>
        <v>1.455334434228645E-2</v>
      </c>
      <c r="N32" s="51">
        <f>IF('2016 4-Series times'!M30="",'Wilmslow Equivalent'!$B30*'Wilmslow Equivalent'!M$3,'2016 4-Series times'!M30)</f>
        <v>1.455526065952212E-2</v>
      </c>
      <c r="O32" s="51">
        <f>IF('2016 4-Series times'!N30="",'Wilmslow Equivalent'!$B30*'Wilmslow Equivalent'!N$3,'2016 4-Series times'!N30)</f>
        <v>1.5183587853682807E-2</v>
      </c>
      <c r="P32" s="51">
        <f>IF('2016 4-Series times'!O30="",'Wilmslow Equivalent'!$B30*'Wilmslow Equivalent'!O$3,'2016 4-Series times'!O30)</f>
        <v>1.6348056988900447E-2</v>
      </c>
      <c r="Q32" s="51">
        <f>IF('2016 4-Series times'!P30="",'Wilmslow Equivalent'!$B30*'Wilmslow Equivalent'!P$3,'2016 4-Series times'!P30)</f>
        <v>1.5092592592592593E-2</v>
      </c>
      <c r="T32" s="48"/>
      <c r="U32" s="65"/>
      <c r="V32" s="65"/>
    </row>
    <row r="33" spans="1:22" x14ac:dyDescent="0.3">
      <c r="A33" t="str">
        <f>'2016 4-Series times'!A31</f>
        <v>Roy Pownall</v>
      </c>
      <c r="H33" s="51">
        <f>IF('2016 4-Series times'!G31="",'Wilmslow Equivalent'!$B31*'Wilmslow Equivalent'!G$3,'2016 4-Series times'!G31)</f>
        <v>1.9334214124469434E-2</v>
      </c>
      <c r="I33" s="51">
        <f>IF('2016 4-Series times'!H31="",'Wilmslow Equivalent'!$B31*'Wilmslow Equivalent'!H$3,'2016 4-Series times'!H31)</f>
        <v>1.9085648148148147E-2</v>
      </c>
      <c r="J33" s="51">
        <f>IF('2016 4-Series times'!I31="",'Wilmslow Equivalent'!$B31*'Wilmslow Equivalent'!I$3,'2016 4-Series times'!I31)</f>
        <v>2.0578703703703703E-2</v>
      </c>
      <c r="K33" s="51">
        <f>IF('2016 4-Series times'!J31="",'Wilmslow Equivalent'!$B31*'Wilmslow Equivalent'!J$3,'2016 4-Series times'!J31)</f>
        <v>1.8692129629629631E-2</v>
      </c>
      <c r="L33" s="51">
        <f>IF('2016 4-Series times'!K31="",'Wilmslow Equivalent'!$B31*'Wilmslow Equivalent'!K$3,'2016 4-Series times'!K31)</f>
        <v>2.101851851851852E-2</v>
      </c>
      <c r="M33" s="51">
        <f>IF('2016 4-Series times'!L31="",'Wilmslow Equivalent'!$B31*'Wilmslow Equivalent'!L$3,'2016 4-Series times'!L31)</f>
        <v>1.8657407407407407E-2</v>
      </c>
      <c r="N33" s="51">
        <f>IF('2016 4-Series times'!M31="",'Wilmslow Equivalent'!$B31*'Wilmslow Equivalent'!M$3,'2016 4-Series times'!M31)</f>
        <v>1.8414351851851852E-2</v>
      </c>
      <c r="O33" s="51">
        <f>IF('2016 4-Series times'!N31="",'Wilmslow Equivalent'!$B31*'Wilmslow Equivalent'!N$3,'2016 4-Series times'!N31)</f>
        <v>1.8761574074074073E-2</v>
      </c>
      <c r="P33" s="51">
        <f>IF('2016 4-Series times'!O31="",'Wilmslow Equivalent'!$B31*'Wilmslow Equivalent'!O$3,'2016 4-Series times'!O31)</f>
        <v>2.0774135622352006E-2</v>
      </c>
      <c r="Q33" s="51">
        <f>IF('2016 4-Series times'!P31="",'Wilmslow Equivalent'!$B31*'Wilmslow Equivalent'!P$3,'2016 4-Series times'!P31)</f>
        <v>1.818287037037037E-2</v>
      </c>
      <c r="T33" s="48"/>
      <c r="U33" s="65"/>
      <c r="V33" s="65"/>
    </row>
    <row r="34" spans="1:22" x14ac:dyDescent="0.3">
      <c r="A34" t="str">
        <f>'2016 4-Series times'!A39</f>
        <v>Sally Gilliver</v>
      </c>
      <c r="H34" s="51">
        <f>IF('2016 4-Series times'!G39="",$T34*benchmark!G$3,'2016 4-Series times'!G39)</f>
        <v>1.664900279678817E-2</v>
      </c>
      <c r="I34" s="51">
        <f>IF('2016 4-Series times'!H39="",$T34*benchmark!H$3,'2016 4-Series times'!H39)</f>
        <v>1.6802682960755884E-2</v>
      </c>
      <c r="J34" s="51">
        <f>IF('2016 4-Series times'!I39="",$T34*benchmark!I$3,'2016 4-Series times'!I39)</f>
        <v>1.7122575480994651E-2</v>
      </c>
      <c r="K34" s="51">
        <f>IF('2016 4-Series times'!J39="",$T34*benchmark!J$3,'2016 4-Series times'!J39)</f>
        <v>1.6025388648103617E-2</v>
      </c>
      <c r="L34" s="51">
        <f>IF('2016 4-Series times'!K39="",$T34*benchmark!K$3,'2016 4-Series times'!K39)</f>
        <v>1.7942007189293181E-2</v>
      </c>
      <c r="M34" s="51">
        <f>IF('2016 4-Series times'!L39="",$T34*benchmark!L$3,'2016 4-Series times'!L39)</f>
        <v>1.5925069155489364E-2</v>
      </c>
      <c r="N34" s="51">
        <f>IF('2016 4-Series times'!M39="",$T34*benchmark!M$3,'2016 4-Series times'!M39)</f>
        <v>1.5927166095119467E-2</v>
      </c>
      <c r="O34" s="51">
        <f>IF('2016 4-Series times'!N39="",$T34*benchmark!N$3,'2016 4-Series times'!N39)</f>
        <v>1.6614716240566756E-2</v>
      </c>
      <c r="P34" s="51">
        <f>IF('2016 4-Series times'!O39="",$T34*benchmark!O$3,'2016 4-Series times'!O39)</f>
        <v>1.7888942361492882E-2</v>
      </c>
      <c r="Q34" s="51">
        <f>IF('2016 4-Series times'!P39="",$T34*benchmark!P$3,'2016 4-Series times'!P39)</f>
        <v>1.6531299981486065E-2</v>
      </c>
      <c r="S34" s="71">
        <f>'Wilmslow Equivalent'!AA94</f>
        <v>150.1581049356661</v>
      </c>
      <c r="T34" s="48">
        <f>S34/100*$U$34</f>
        <v>1.6614716240566756E-2</v>
      </c>
      <c r="U34" s="70">
        <f>'Wilmslow Equivalent'!S4</f>
        <v>1.1064814814814814E-2</v>
      </c>
      <c r="V34" s="65"/>
    </row>
    <row r="35" spans="1:22" x14ac:dyDescent="0.3">
      <c r="A35" t="str">
        <f>'2016 4-Series times'!A32</f>
        <v>Sharon Johnstone</v>
      </c>
      <c r="H35" s="51">
        <f>IF('2016 4-Series times'!G32="",'Wilmslow Equivalent'!$B32*'Wilmslow Equivalent'!G$3,'2016 4-Series times'!G32)</f>
        <v>1.3545331384828389E-2</v>
      </c>
      <c r="I35" s="51">
        <f>IF('2016 4-Series times'!H32="",'Wilmslow Equivalent'!$B32*'Wilmslow Equivalent'!H$3,'2016 4-Series times'!H32)</f>
        <v>1.3506944444444445E-2</v>
      </c>
      <c r="J35" s="51">
        <f>IF('2016 4-Series times'!I32="",'Wilmslow Equivalent'!$B32*'Wilmslow Equivalent'!I$3,'2016 4-Series times'!I32)</f>
        <v>1.3900462962962962E-2</v>
      </c>
      <c r="K35" s="51">
        <f>IF('2016 4-Series times'!J32="",'Wilmslow Equivalent'!$B32*'Wilmslow Equivalent'!J$3,'2016 4-Series times'!J32)</f>
        <v>1.306712962962963E-2</v>
      </c>
      <c r="L35" s="51">
        <f>IF('2016 4-Series times'!K32="",'Wilmslow Equivalent'!$B32*'Wilmslow Equivalent'!K$3,'2016 4-Series times'!K32)</f>
        <v>1.4895833333333332E-2</v>
      </c>
      <c r="M35" s="51">
        <f>IF('2016 4-Series times'!L32="",'Wilmslow Equivalent'!$B32*'Wilmslow Equivalent'!L$3,'2016 4-Series times'!L32)</f>
        <v>1.3287037037037036E-2</v>
      </c>
      <c r="N35" s="51">
        <f>IF('2016 4-Series times'!M32="",'Wilmslow Equivalent'!$B32*'Wilmslow Equivalent'!M$3,'2016 4-Series times'!M32)</f>
        <v>1.298611111111111E-2</v>
      </c>
      <c r="O35" s="51">
        <f>IF('2016 4-Series times'!N32="",'Wilmslow Equivalent'!$B32*'Wilmslow Equivalent'!N$3,'2016 4-Series times'!N32)</f>
        <v>1.329861111111111E-2</v>
      </c>
      <c r="P35" s="51">
        <f>IF('2016 4-Series times'!O32="",'Wilmslow Equivalent'!$B32*'Wilmslow Equivalent'!O$3,'2016 4-Series times'!O32)</f>
        <v>1.4554124073861106E-2</v>
      </c>
      <c r="Q35" s="51">
        <f>IF('2016 4-Series times'!P32="",'Wilmslow Equivalent'!$B32*'Wilmslow Equivalent'!P$3,'2016 4-Series times'!P32)</f>
        <v>1.3402777777777777E-2</v>
      </c>
      <c r="T35" s="48"/>
      <c r="U35" s="65"/>
      <c r="V35" s="65"/>
    </row>
    <row r="36" spans="1:22" x14ac:dyDescent="0.3">
      <c r="A36" t="str">
        <f>'2016 4-Series times'!A33</f>
        <v>Simon Fenton</v>
      </c>
      <c r="H36" s="51">
        <f>IF('2016 4-Series times'!G33="",'Wilmslow Equivalent'!$B33*'Wilmslow Equivalent'!G$3,'2016 4-Series times'!G33)</f>
        <v>1.9568435762571428E-2</v>
      </c>
      <c r="I36" s="51">
        <f>IF('2016 4-Series times'!H33="",'Wilmslow Equivalent'!$B33*'Wilmslow Equivalent'!H$3,'2016 4-Series times'!H33)</f>
        <v>1.9749064023211992E-2</v>
      </c>
      <c r="J36" s="51">
        <f>IF('2016 4-Series times'!I33="",'Wilmslow Equivalent'!$B33*'Wilmslow Equivalent'!I$3,'2016 4-Series times'!I33)</f>
        <v>2.012505027954363E-2</v>
      </c>
      <c r="K36" s="51">
        <f>IF('2016 4-Series times'!J33="",'Wilmslow Equivalent'!$B33*'Wilmslow Equivalent'!J$3,'2016 4-Series times'!J33)</f>
        <v>1.8356481481481481E-2</v>
      </c>
      <c r="L36" s="51">
        <f>IF('2016 4-Series times'!K33="",'Wilmslow Equivalent'!$B33*'Wilmslow Equivalent'!K$3,'2016 4-Series times'!K33)</f>
        <v>2.1111111111111108E-2</v>
      </c>
      <c r="M36" s="51">
        <f>IF('2016 4-Series times'!L33="",'Wilmslow Equivalent'!$B33*'Wilmslow Equivalent'!L$3,'2016 4-Series times'!L33)</f>
        <v>1.8717559038660191E-2</v>
      </c>
      <c r="N36" s="51">
        <f>IF('2016 4-Series times'!M33="",'Wilmslow Equivalent'!$B33*'Wilmslow Equivalent'!M$3,'2016 4-Series times'!M33)</f>
        <v>1.8720023680473909E-2</v>
      </c>
      <c r="O36" s="51">
        <f>IF('2016 4-Series times'!N33="",'Wilmslow Equivalent'!$B33*'Wilmslow Equivalent'!N$3,'2016 4-Series times'!N33)</f>
        <v>1.954861111111111E-2</v>
      </c>
      <c r="P36" s="51">
        <f>IF('2016 4-Series times'!O33="",'Wilmslow Equivalent'!$B33*'Wilmslow Equivalent'!O$3,'2016 4-Series times'!O33)</f>
        <v>2.1025800988438034E-2</v>
      </c>
      <c r="Q36" s="51">
        <f>IF('2016 4-Series times'!P33="",'Wilmslow Equivalent'!$B33*'Wilmslow Equivalent'!P$3,'2016 4-Series times'!P33)</f>
        <v>1.9409722222222221E-2</v>
      </c>
      <c r="T36" s="48"/>
      <c r="U36" s="65"/>
      <c r="V36" s="65"/>
    </row>
    <row r="37" spans="1:22" x14ac:dyDescent="0.3">
      <c r="A37" t="str">
        <f>'2016 4-Series times'!A40</f>
        <v>Stephen Feber</v>
      </c>
      <c r="H37" s="51">
        <f>IF('2016 all SS times'!G70="",'Wilmslow Equivalent'!$B40*'Wilmslow Equivalent'!G$3,'2016 all SS times'!G70)</f>
        <v>1.9068917917985768E-2</v>
      </c>
      <c r="I37" s="51">
        <f>IF('2016 all SS times'!H70="",'Wilmslow Equivalent'!$B40*'Wilmslow Equivalent'!H$3,'2016 all SS times'!H70)</f>
        <v>1.9120370370370371E-2</v>
      </c>
      <c r="J37" s="51">
        <f>IF('2016 all SS times'!I70="",'Wilmslow Equivalent'!$B40*'Wilmslow Equivalent'!I$3,'2016 all SS times'!I70)</f>
        <v>1.9611323895902699E-2</v>
      </c>
      <c r="K37" s="51">
        <f>IF('2016 all SS times'!J70="",'Wilmslow Equivalent'!$B40*'Wilmslow Equivalent'!J$3,'2016 all SS times'!J70)</f>
        <v>1.8354662105856626E-2</v>
      </c>
      <c r="L37" s="51">
        <f>IF('2016 all SS times'!K70="",'Wilmslow Equivalent'!$B40*'Wilmslow Equivalent'!K$3,'2016 all SS times'!K70)</f>
        <v>2.0682870370370372E-2</v>
      </c>
      <c r="M37" s="51">
        <f>IF('2016 all SS times'!L70="",'Wilmslow Equivalent'!$B40*'Wilmslow Equivalent'!L$3,'2016 all SS times'!L70)</f>
        <v>1.8239761280048353E-2</v>
      </c>
      <c r="N37" s="51">
        <f>IF('2016 all SS times'!M70="",'Wilmslow Equivalent'!$B40*'Wilmslow Equivalent'!M$3,'2016 all SS times'!M70)</f>
        <v>1.8242163007657717E-2</v>
      </c>
      <c r="O37" s="51">
        <f>IF('2016 all SS times'!N70="",'Wilmslow Equivalent'!$B40*'Wilmslow Equivalent'!N$3,'2016 all SS times'!N70)</f>
        <v>1.9029647846723442E-2</v>
      </c>
      <c r="P37" s="51">
        <f>IF('2016 all SS times'!O70="",'Wilmslow Equivalent'!$B40*'Wilmslow Equivalent'!O$3,'2016 all SS times'!O70)</f>
        <v>2.048908139991986E-2</v>
      </c>
      <c r="Q37" s="51">
        <f>IF('2016 all SS times'!P70="",'Wilmslow Equivalent'!$B40*'Wilmslow Equivalent'!P$3,'2016 all SS times'!P70)</f>
        <v>1.8934107121741282E-2</v>
      </c>
      <c r="T37" s="48"/>
      <c r="U37" s="65"/>
      <c r="V37" s="65"/>
    </row>
    <row r="38" spans="1:22" x14ac:dyDescent="0.3">
      <c r="A38" t="str">
        <f>'2016 4-Series times'!A34</f>
        <v>Steve Bunker</v>
      </c>
      <c r="H38" s="51">
        <f>IF('2016 4-Series times'!G34="",'Wilmslow Equivalent'!$B34*'Wilmslow Equivalent'!G$3,'2016 4-Series times'!G34)</f>
        <v>1.4155092592592592E-2</v>
      </c>
      <c r="I38" s="51">
        <f>IF('2016 4-Series times'!H34="",'Wilmslow Equivalent'!$B34*'Wilmslow Equivalent'!H$3,'2016 4-Series times'!H34)</f>
        <v>1.4074074074074074E-2</v>
      </c>
      <c r="J38" s="51">
        <f>IF('2016 4-Series times'!I34="",'Wilmslow Equivalent'!$B34*'Wilmslow Equivalent'!I$3,'2016 4-Series times'!I34)</f>
        <v>1.486111111111111E-2</v>
      </c>
      <c r="K38" s="51">
        <f>IF('2016 4-Series times'!J34="",'Wilmslow Equivalent'!$B34*'Wilmslow Equivalent'!J$3,'2016 4-Series times'!J34)</f>
        <v>1.4027777777777778E-2</v>
      </c>
      <c r="L38" s="51">
        <f>IF('2016 4-Series times'!K34="",'Wilmslow Equivalent'!$B34*'Wilmslow Equivalent'!K$3,'2016 4-Series times'!K34)</f>
        <v>1.53125E-2</v>
      </c>
      <c r="M38" s="51">
        <f>IF('2016 4-Series times'!L34="",'Wilmslow Equivalent'!$B34*'Wilmslow Equivalent'!L$3,'2016 4-Series times'!L34)</f>
        <v>1.3599537037037037E-2</v>
      </c>
      <c r="N38" s="51">
        <f>IF('2016 4-Series times'!M34="",'Wilmslow Equivalent'!$B34*'Wilmslow Equivalent'!M$3,'2016 4-Series times'!M34)</f>
        <v>1.375E-2</v>
      </c>
      <c r="O38" s="51">
        <f>IF('2016 4-Series times'!N34="",'Wilmslow Equivalent'!$B34*'Wilmslow Equivalent'!N$3,'2016 4-Series times'!N34)</f>
        <v>1.4363425925925925E-2</v>
      </c>
      <c r="P38" s="51">
        <f>IF('2016 4-Series times'!O34="",'Wilmslow Equivalent'!$B34*'Wilmslow Equivalent'!O$3,'2016 4-Series times'!O34)</f>
        <v>1.5443610997809597E-2</v>
      </c>
      <c r="Q38" s="51">
        <f>IF('2016 4-Series times'!P34="",'Wilmslow Equivalent'!$B34*'Wilmslow Equivalent'!P$3,'2016 4-Series times'!P34)</f>
        <v>1.5763888888888886E-2</v>
      </c>
      <c r="T38" s="48"/>
      <c r="U38" s="65"/>
      <c r="V38" s="65"/>
    </row>
    <row r="39" spans="1:22" x14ac:dyDescent="0.3">
      <c r="A39" t="str">
        <f>'2016 4-Series times'!A35</f>
        <v>Tim Billington</v>
      </c>
      <c r="H39" s="51">
        <f>IF('2016 4-Series times'!G35="",'Wilmslow Equivalent'!$B35*'Wilmslow Equivalent'!G$3,'2016 4-Series times'!G35)</f>
        <v>1.4791666666666668E-2</v>
      </c>
      <c r="I39" s="51">
        <f>IF('2016 4-Series times'!H35="",'Wilmslow Equivalent'!$B35*'Wilmslow Equivalent'!H$3,'2016 4-Series times'!H35)</f>
        <v>1.4895833333333332E-2</v>
      </c>
      <c r="J39" s="51">
        <f>IF('2016 4-Series times'!I35="",'Wilmslow Equivalent'!$B35*'Wilmslow Equivalent'!I$3,'2016 4-Series times'!I35)</f>
        <v>1.4039351851851851E-2</v>
      </c>
      <c r="K39" s="51">
        <f>IF('2016 4-Series times'!J35="",'Wilmslow Equivalent'!$B35*'Wilmslow Equivalent'!J$3,'2016 4-Series times'!J35)</f>
        <v>1.3657407407407408E-2</v>
      </c>
      <c r="L39" s="51">
        <f>IF('2016 4-Series times'!K35="",'Wilmslow Equivalent'!$B35*'Wilmslow Equivalent'!K$3,'2016 4-Series times'!K35)</f>
        <v>1.5856481481481482E-2</v>
      </c>
      <c r="M39" s="51">
        <f>IF('2016 4-Series times'!L35="",'Wilmslow Equivalent'!$B35*'Wilmslow Equivalent'!L$3,'2016 4-Series times'!L35)</f>
        <v>1.4525462962962964E-2</v>
      </c>
      <c r="N39" s="51">
        <f>IF('2016 4-Series times'!M35="",'Wilmslow Equivalent'!$B35*'Wilmslow Equivalent'!M$3,'2016 4-Series times'!M35)</f>
        <v>1.5266203703703705E-2</v>
      </c>
      <c r="O39" s="51">
        <f>IF('2016 4-Series times'!N35="",'Wilmslow Equivalent'!$B35*'Wilmslow Equivalent'!N$3,'2016 4-Series times'!N35)</f>
        <v>1.4571759259259258E-2</v>
      </c>
      <c r="P39" s="51">
        <f>IF('2016 4-Series times'!O35="",'Wilmslow Equivalent'!$B35*'Wilmslow Equivalent'!O$3,'2016 4-Series times'!O35)</f>
        <v>1.580958475189843E-2</v>
      </c>
      <c r="Q39" s="51">
        <f>IF('2016 4-Series times'!P35="",'Wilmslow Equivalent'!$B35*'Wilmslow Equivalent'!P$3,'2016 4-Series times'!P35)</f>
        <v>1.4409722222222221E-2</v>
      </c>
      <c r="T39" s="48"/>
      <c r="U39" s="65"/>
      <c r="V39" s="65"/>
    </row>
    <row r="40" spans="1:22" x14ac:dyDescent="0.3">
      <c r="A40" t="str">
        <f>'2016 4-Series times'!A36</f>
        <v>Tony Hulme</v>
      </c>
      <c r="H40" s="51">
        <f>IF('2016 4-Series times'!G36="",'Wilmslow Equivalent'!$B36*'Wilmslow Equivalent'!G$3,'2016 4-Series times'!G36)</f>
        <v>1.636574074074074E-2</v>
      </c>
      <c r="I40" s="51">
        <f>IF('2016 4-Series times'!H36="",'Wilmslow Equivalent'!$B36*'Wilmslow Equivalent'!H$3,'2016 4-Series times'!H36)</f>
        <v>1.8553240740740742E-2</v>
      </c>
      <c r="J40" s="51">
        <f>IF('2016 4-Series times'!I36="",'Wilmslow Equivalent'!$B36*'Wilmslow Equivalent'!I$3,'2016 4-Series times'!I36)</f>
        <v>1.6562500000000001E-2</v>
      </c>
      <c r="K40" s="51">
        <f>IF('2016 4-Series times'!J36="",'Wilmslow Equivalent'!$B36*'Wilmslow Equivalent'!J$3,'2016 4-Series times'!J36)</f>
        <v>1.5266203703703705E-2</v>
      </c>
      <c r="L40" s="51">
        <f>IF('2016 4-Series times'!K36="",'Wilmslow Equivalent'!$B36*'Wilmslow Equivalent'!K$3,'2016 4-Series times'!K36)</f>
        <v>1.636574074074074E-2</v>
      </c>
      <c r="M40" s="51">
        <f>IF('2016 4-Series times'!L36="",'Wilmslow Equivalent'!$B36*'Wilmslow Equivalent'!L$3,'2016 4-Series times'!L36)</f>
        <v>1.4988425925925926E-2</v>
      </c>
      <c r="N40" s="51">
        <f>IF('2016 4-Series times'!M36="",'Wilmslow Equivalent'!$B36*'Wilmslow Equivalent'!M$3,'2016 4-Series times'!M36)</f>
        <v>1.5127314814814816E-2</v>
      </c>
      <c r="O40" s="51">
        <f>IF('2016 4-Series times'!N36="",'Wilmslow Equivalent'!$B36*'Wilmslow Equivalent'!N$3,'2016 4-Series times'!N36)</f>
        <v>1.6249999999999997E-2</v>
      </c>
      <c r="P40" s="51">
        <f>IF('2016 4-Series times'!O36="",'Wilmslow Equivalent'!$B36*'Wilmslow Equivalent'!O$3,'2016 4-Series times'!O36)</f>
        <v>1.7303799197211339E-2</v>
      </c>
      <c r="Q40" s="51">
        <f>IF('2016 4-Series times'!P36="",'Wilmslow Equivalent'!$B36*'Wilmslow Equivalent'!P$3,'2016 4-Series times'!P36)</f>
        <v>1.7060185185185185E-2</v>
      </c>
      <c r="T40" s="48"/>
      <c r="U40" s="65"/>
      <c r="V40" s="65"/>
    </row>
    <row r="41" spans="1:22" x14ac:dyDescent="0.3">
      <c r="A41" t="str">
        <f>'2016 4-Series times'!A37</f>
        <v>Trevor Morris</v>
      </c>
      <c r="H41" s="51">
        <f>IF('2016 4-Series times'!G37="",'Wilmslow Equivalent'!$B37*'Wilmslow Equivalent'!G$3,'2016 4-Series times'!G37)</f>
        <v>1.3116635167287052E-2</v>
      </c>
      <c r="I41" s="51">
        <f>IF('2016 4-Series times'!H37="",'Wilmslow Equivalent'!$B37*'Wilmslow Equivalent'!H$3,'2016 4-Series times'!H37)</f>
        <v>1.3237709484338778E-2</v>
      </c>
      <c r="J41" s="51">
        <f>IF('2016 4-Series times'!I37="",'Wilmslow Equivalent'!$B37*'Wilmslow Equivalent'!I$3,'2016 4-Series times'!I37)</f>
        <v>1.348973139411498E-2</v>
      </c>
      <c r="K41" s="51">
        <f>IF('2016 4-Series times'!J37="",'Wilmslow Equivalent'!$B37*'Wilmslow Equivalent'!J$3,'2016 4-Series times'!J37)</f>
        <v>1.2625331311236793E-2</v>
      </c>
      <c r="L41" s="51">
        <f>IF('2016 4-Series times'!K37="",'Wilmslow Equivalent'!$B37*'Wilmslow Equivalent'!K$3,'2016 4-Series times'!K37)</f>
        <v>1.3900462962962962E-2</v>
      </c>
      <c r="M41" s="51">
        <f>IF('2016 4-Series times'!L37="",'Wilmslow Equivalent'!$B37*'Wilmslow Equivalent'!L$3,'2016 4-Series times'!L37)</f>
        <v>1.2546296296296297E-2</v>
      </c>
      <c r="N41" s="51">
        <f>IF('2016 4-Series times'!M37="",'Wilmslow Equivalent'!$B37*'Wilmslow Equivalent'!M$3,'2016 4-Series times'!M37)</f>
        <v>1.2569444444444446E-2</v>
      </c>
      <c r="O41" s="51">
        <f>IF('2016 4-Series times'!N37="",'Wilmslow Equivalent'!$B37*'Wilmslow Equivalent'!N$3,'2016 4-Series times'!N37)</f>
        <v>1.2777777777777777E-2</v>
      </c>
      <c r="P41" s="51">
        <f>IF('2016 4-Series times'!O37="",'Wilmslow Equivalent'!$B37*'Wilmslow Equivalent'!O$3,'2016 4-Series times'!O37)</f>
        <v>1.4093500574676733E-2</v>
      </c>
      <c r="Q41" s="51">
        <f>IF('2016 4-Series times'!P37="",'Wilmslow Equivalent'!$B37*'Wilmslow Equivalent'!P$3,'2016 4-Series times'!P37)</f>
        <v>1.4305555555555557E-2</v>
      </c>
      <c r="T41" s="48"/>
      <c r="U41" s="65"/>
      <c r="V41" s="65"/>
    </row>
    <row r="42" spans="1:22" x14ac:dyDescent="0.3">
      <c r="T42" s="48"/>
      <c r="U42" s="65"/>
      <c r="V42" s="65"/>
    </row>
    <row r="47" spans="1:22" x14ac:dyDescent="0.3">
      <c r="T47" s="48"/>
      <c r="U47" s="65"/>
      <c r="V47" s="65"/>
    </row>
    <row r="48" spans="1:22" x14ac:dyDescent="0.3">
      <c r="A48" s="51" t="str">
        <f>'2017 times'!A48</f>
        <v>Allan McCormick</v>
      </c>
      <c r="T48" s="48"/>
      <c r="U48" s="65"/>
      <c r="V48" s="65"/>
    </row>
    <row r="49" spans="1:22" x14ac:dyDescent="0.3">
      <c r="A49" s="51" t="str">
        <f>'2017 times'!A49</f>
        <v>Andy Watts</v>
      </c>
      <c r="T49" s="48"/>
      <c r="U49" s="65"/>
      <c r="V49" s="65"/>
    </row>
    <row r="50" spans="1:22" x14ac:dyDescent="0.3">
      <c r="A50" s="51" t="str">
        <f>'2017 times'!A50</f>
        <v>Graeme Screawn</v>
      </c>
      <c r="T50" s="48"/>
      <c r="U50" s="65"/>
      <c r="V50" s="65"/>
    </row>
    <row r="51" spans="1:22" x14ac:dyDescent="0.3">
      <c r="A51" s="51" t="str">
        <f>'2017 times'!A51</f>
        <v>Mike Hill</v>
      </c>
      <c r="T51" s="48"/>
      <c r="U51" s="65"/>
      <c r="V51" s="65"/>
    </row>
    <row r="52" spans="1:22" x14ac:dyDescent="0.3">
      <c r="A52" s="51" t="str">
        <f>'2017 times'!A52</f>
        <v>Nick Jackson</v>
      </c>
      <c r="T52" s="48"/>
      <c r="U52" s="65"/>
      <c r="V52" s="65"/>
    </row>
    <row r="53" spans="1:22" x14ac:dyDescent="0.3">
      <c r="A53" s="51" t="str">
        <f>'2017 times'!A53</f>
        <v>Paul Garnett</v>
      </c>
      <c r="T53" s="48"/>
      <c r="U53" s="65"/>
      <c r="V53" s="65"/>
    </row>
    <row r="54" spans="1:22" x14ac:dyDescent="0.3">
      <c r="A54" s="51" t="str">
        <f>'2017 times'!A54</f>
        <v>Qes Hussain</v>
      </c>
      <c r="T54" s="48"/>
      <c r="U54" s="65"/>
      <c r="V54" s="65"/>
    </row>
    <row r="55" spans="1:22" x14ac:dyDescent="0.3">
      <c r="A55" s="51" t="str">
        <f>'2017 times'!A55</f>
        <v>Richard Hirons</v>
      </c>
      <c r="T55" s="48"/>
      <c r="U55" s="65"/>
      <c r="V55" s="65"/>
    </row>
    <row r="56" spans="1:22" x14ac:dyDescent="0.3">
      <c r="A56" s="51" t="str">
        <f>'2017 times'!A56</f>
        <v>Sharon Jones</v>
      </c>
      <c r="T56" s="48"/>
      <c r="U56" s="65"/>
      <c r="V56" s="65"/>
    </row>
    <row r="57" spans="1:22" x14ac:dyDescent="0.3">
      <c r="T57" s="48"/>
      <c r="U57" s="65"/>
      <c r="V57" s="65"/>
    </row>
    <row r="58" spans="1:22" x14ac:dyDescent="0.3">
      <c r="T58" s="48"/>
      <c r="U58" s="65"/>
      <c r="V58" s="65"/>
    </row>
    <row r="59" spans="1:22" x14ac:dyDescent="0.3">
      <c r="T59" s="48"/>
      <c r="U59" s="65"/>
      <c r="V59" s="65"/>
    </row>
    <row r="60" spans="1:22" x14ac:dyDescent="0.3">
      <c r="T60" s="48"/>
      <c r="U60" s="65"/>
      <c r="V60" s="65"/>
    </row>
    <row r="61" spans="1:22" x14ac:dyDescent="0.3">
      <c r="T61" s="48"/>
      <c r="U61" s="65"/>
      <c r="V61" s="65"/>
    </row>
    <row r="62" spans="1:22" x14ac:dyDescent="0.3">
      <c r="T62" s="48"/>
      <c r="U62" s="65"/>
      <c r="V62" s="65"/>
    </row>
    <row r="63" spans="1:22" x14ac:dyDescent="0.3">
      <c r="T63" s="48"/>
      <c r="U63" s="65"/>
      <c r="V63" s="65"/>
    </row>
    <row r="64" spans="1:22" x14ac:dyDescent="0.3">
      <c r="T64" s="48"/>
      <c r="U64" s="65"/>
      <c r="V64" s="65"/>
    </row>
    <row r="65" spans="20:22" x14ac:dyDescent="0.3">
      <c r="T65" s="48"/>
      <c r="U65" s="65"/>
      <c r="V65" s="65"/>
    </row>
    <row r="66" spans="20:22" x14ac:dyDescent="0.3">
      <c r="T66" s="48"/>
      <c r="U66" s="65"/>
      <c r="V66" s="65"/>
    </row>
    <row r="67" spans="20:22" x14ac:dyDescent="0.3">
      <c r="T67" s="48"/>
      <c r="U67" s="65"/>
      <c r="V67" s="65"/>
    </row>
    <row r="68" spans="20:22" x14ac:dyDescent="0.3">
      <c r="T68" s="48"/>
      <c r="U68" s="65"/>
      <c r="V68" s="65"/>
    </row>
    <row r="69" spans="20:22" x14ac:dyDescent="0.3">
      <c r="T69" s="48"/>
      <c r="U69" s="65"/>
      <c r="V69" s="65"/>
    </row>
    <row r="70" spans="20:22" x14ac:dyDescent="0.3">
      <c r="T70" s="48"/>
      <c r="U70" s="65"/>
      <c r="V70" s="65"/>
    </row>
    <row r="71" spans="20:22" x14ac:dyDescent="0.3">
      <c r="T71" s="48"/>
      <c r="U71" s="65"/>
      <c r="V71" s="65"/>
    </row>
    <row r="72" spans="20:22" x14ac:dyDescent="0.3">
      <c r="T72" s="48"/>
      <c r="U72" s="65"/>
      <c r="V72" s="65"/>
    </row>
    <row r="73" spans="20:22" x14ac:dyDescent="0.3">
      <c r="T73" s="48"/>
      <c r="U73" s="65"/>
      <c r="V73" s="65"/>
    </row>
    <row r="74" spans="20:22" x14ac:dyDescent="0.3">
      <c r="T74" s="48"/>
      <c r="U74" s="65"/>
      <c r="V74" s="65"/>
    </row>
    <row r="75" spans="20:22" x14ac:dyDescent="0.3">
      <c r="T75" s="48"/>
      <c r="U75" s="65"/>
      <c r="V75" s="65"/>
    </row>
    <row r="76" spans="20:22" x14ac:dyDescent="0.3">
      <c r="T76" s="48"/>
      <c r="U76" s="65"/>
      <c r="V76" s="65"/>
    </row>
    <row r="77" spans="20:22" x14ac:dyDescent="0.3">
      <c r="T77" s="48"/>
      <c r="U77" s="65"/>
      <c r="V77" s="65"/>
    </row>
    <row r="78" spans="20:22" x14ac:dyDescent="0.3">
      <c r="T78" s="48"/>
      <c r="U78" s="65"/>
      <c r="V78" s="65"/>
    </row>
    <row r="79" spans="20:22" x14ac:dyDescent="0.3">
      <c r="T79" s="48"/>
      <c r="U79" s="65"/>
      <c r="V79" s="65"/>
    </row>
    <row r="80" spans="20:22" x14ac:dyDescent="0.3">
      <c r="T80" s="48"/>
      <c r="U80" s="65"/>
      <c r="V80" s="65"/>
    </row>
    <row r="81" spans="20:22" x14ac:dyDescent="0.3">
      <c r="T81" s="48"/>
      <c r="U81" s="65"/>
      <c r="V81" s="65"/>
    </row>
    <row r="82" spans="20:22" x14ac:dyDescent="0.3">
      <c r="T82" s="48"/>
      <c r="U82" s="65"/>
      <c r="V82" s="65"/>
    </row>
    <row r="83" spans="20:22" x14ac:dyDescent="0.3">
      <c r="T83" s="48"/>
      <c r="U83" s="65"/>
      <c r="V83" s="65"/>
    </row>
    <row r="84" spans="20:22" x14ac:dyDescent="0.3">
      <c r="T84" s="48"/>
      <c r="U84" s="65"/>
      <c r="V84" s="65"/>
    </row>
    <row r="85" spans="20:22" x14ac:dyDescent="0.3">
      <c r="T85" s="48"/>
      <c r="U85" s="65"/>
      <c r="V85" s="65"/>
    </row>
    <row r="86" spans="20:22" x14ac:dyDescent="0.3">
      <c r="T86" s="48"/>
      <c r="U86" s="65"/>
      <c r="V86" s="65"/>
    </row>
    <row r="87" spans="20:22" x14ac:dyDescent="0.3">
      <c r="T87" s="48"/>
      <c r="U87" s="65"/>
      <c r="V87" s="65"/>
    </row>
    <row r="88" spans="20:22" x14ac:dyDescent="0.3">
      <c r="T88" s="48"/>
      <c r="U88" s="65"/>
      <c r="V88" s="65"/>
    </row>
    <row r="89" spans="20:22" x14ac:dyDescent="0.3">
      <c r="T89" s="48"/>
      <c r="U89" s="65"/>
      <c r="V89" s="65"/>
    </row>
    <row r="90" spans="20:22" x14ac:dyDescent="0.3">
      <c r="T90" s="48"/>
      <c r="U90" s="65"/>
      <c r="V90" s="65"/>
    </row>
    <row r="91" spans="20:22" x14ac:dyDescent="0.3">
      <c r="T91" s="48"/>
      <c r="U91" s="65"/>
      <c r="V91" s="65"/>
    </row>
    <row r="92" spans="20:22" x14ac:dyDescent="0.3">
      <c r="T92" s="48"/>
      <c r="U92" s="65"/>
      <c r="V92" s="65"/>
    </row>
    <row r="93" spans="20:22" x14ac:dyDescent="0.3">
      <c r="T93" s="48"/>
      <c r="U93" s="65"/>
      <c r="V93" s="65"/>
    </row>
    <row r="94" spans="20:22" x14ac:dyDescent="0.3">
      <c r="T94" s="48"/>
      <c r="U94" s="65"/>
      <c r="V94" s="65"/>
    </row>
    <row r="95" spans="20:22" x14ac:dyDescent="0.3">
      <c r="T95" s="48"/>
      <c r="U95" s="65"/>
      <c r="V95" s="65"/>
    </row>
    <row r="96" spans="20:22" x14ac:dyDescent="0.3">
      <c r="T96" s="48"/>
      <c r="U96" s="65"/>
      <c r="V96" s="65"/>
    </row>
    <row r="97" spans="20:22" x14ac:dyDescent="0.3">
      <c r="T97" s="48"/>
      <c r="U97" s="65"/>
      <c r="V97" s="65"/>
    </row>
    <row r="98" spans="20:22" x14ac:dyDescent="0.3">
      <c r="T98" s="48"/>
      <c r="U98" s="65"/>
      <c r="V98" s="65"/>
    </row>
    <row r="99" spans="20:22" x14ac:dyDescent="0.3">
      <c r="T99" s="48"/>
      <c r="U99" s="65"/>
      <c r="V99" s="65"/>
    </row>
    <row r="100" spans="20:22" x14ac:dyDescent="0.3">
      <c r="T100" s="48"/>
      <c r="U100" s="65"/>
      <c r="V100" s="65"/>
    </row>
    <row r="101" spans="20:22" x14ac:dyDescent="0.3">
      <c r="T101" s="48"/>
      <c r="U101" s="65"/>
      <c r="V101" s="65"/>
    </row>
    <row r="102" spans="20:22" x14ac:dyDescent="0.3">
      <c r="T102" s="48"/>
      <c r="U102" s="65"/>
      <c r="V102" s="65"/>
    </row>
    <row r="103" spans="20:22" x14ac:dyDescent="0.3">
      <c r="T103" s="48"/>
      <c r="U103" s="65"/>
      <c r="V103" s="65"/>
    </row>
    <row r="104" spans="20:22" x14ac:dyDescent="0.3">
      <c r="T104" s="48"/>
      <c r="U104" s="65"/>
      <c r="V104" s="65"/>
    </row>
    <row r="105" spans="20:22" x14ac:dyDescent="0.3">
      <c r="T105" s="48"/>
      <c r="U105" s="65"/>
      <c r="V105" s="65"/>
    </row>
    <row r="106" spans="20:22" x14ac:dyDescent="0.3">
      <c r="T106" s="48"/>
      <c r="U106" s="65"/>
      <c r="V106" s="65"/>
    </row>
    <row r="107" spans="20:22" x14ac:dyDescent="0.3">
      <c r="T107" s="48"/>
      <c r="U107" s="65"/>
      <c r="V107" s="65"/>
    </row>
    <row r="108" spans="20:22" x14ac:dyDescent="0.3">
      <c r="T108" s="48"/>
      <c r="U108" s="65"/>
      <c r="V108" s="65"/>
    </row>
    <row r="109" spans="20:22" x14ac:dyDescent="0.3">
      <c r="T109" s="48"/>
      <c r="U109" s="65"/>
      <c r="V109" s="65"/>
    </row>
    <row r="110" spans="20:22" x14ac:dyDescent="0.3">
      <c r="T110" s="48"/>
      <c r="U110" s="65"/>
      <c r="V110" s="65"/>
    </row>
    <row r="111" spans="20:22" x14ac:dyDescent="0.3">
      <c r="T111" s="48"/>
      <c r="U111" s="65"/>
      <c r="V111" s="65"/>
    </row>
    <row r="112" spans="20:22" x14ac:dyDescent="0.3">
      <c r="T112" s="48"/>
      <c r="U112" s="65"/>
      <c r="V112" s="65"/>
    </row>
    <row r="113" spans="20:22" x14ac:dyDescent="0.3">
      <c r="T113" s="48"/>
      <c r="U113" s="65"/>
      <c r="V113" s="65"/>
    </row>
    <row r="114" spans="20:22" x14ac:dyDescent="0.3">
      <c r="T114" s="48"/>
      <c r="U114" s="65"/>
      <c r="V114" s="65"/>
    </row>
    <row r="115" spans="20:22" x14ac:dyDescent="0.3">
      <c r="T115" s="48"/>
      <c r="U115" s="65"/>
      <c r="V115" s="65"/>
    </row>
    <row r="116" spans="20:22" x14ac:dyDescent="0.3">
      <c r="T116" s="48"/>
      <c r="U116" s="65"/>
      <c r="V116" s="65"/>
    </row>
    <row r="117" spans="20:22" x14ac:dyDescent="0.3">
      <c r="T117" s="48"/>
      <c r="U117" s="65"/>
      <c r="V117" s="65"/>
    </row>
    <row r="118" spans="20:22" x14ac:dyDescent="0.3">
      <c r="T118" s="48"/>
      <c r="U118" s="65"/>
      <c r="V118" s="65"/>
    </row>
    <row r="119" spans="20:22" x14ac:dyDescent="0.3">
      <c r="T119" s="48"/>
      <c r="U119" s="65"/>
      <c r="V119" s="65"/>
    </row>
    <row r="120" spans="20:22" x14ac:dyDescent="0.3">
      <c r="T120" s="48"/>
      <c r="U120" s="65"/>
      <c r="V120" s="65"/>
    </row>
    <row r="121" spans="20:22" x14ac:dyDescent="0.3">
      <c r="T121" s="48"/>
      <c r="U121" s="65"/>
      <c r="V121" s="65"/>
    </row>
    <row r="122" spans="20:22" x14ac:dyDescent="0.3">
      <c r="T122" s="48"/>
      <c r="U122" s="65"/>
      <c r="V122" s="65"/>
    </row>
    <row r="123" spans="20:22" x14ac:dyDescent="0.3">
      <c r="T123" s="48"/>
      <c r="U123" s="65"/>
      <c r="V123" s="65"/>
    </row>
    <row r="124" spans="20:22" x14ac:dyDescent="0.3">
      <c r="T124" s="48"/>
      <c r="U124" s="65"/>
      <c r="V124" s="65"/>
    </row>
    <row r="125" spans="20:22" x14ac:dyDescent="0.3">
      <c r="T125" s="48"/>
      <c r="U125" s="65"/>
      <c r="V125" s="65"/>
    </row>
    <row r="126" spans="20:22" x14ac:dyDescent="0.3">
      <c r="T126" s="48"/>
      <c r="U126" s="65"/>
      <c r="V126" s="65"/>
    </row>
    <row r="127" spans="20:22" x14ac:dyDescent="0.3">
      <c r="T127" s="48"/>
      <c r="U127" s="65"/>
      <c r="V127" s="65"/>
    </row>
    <row r="128" spans="20:22" x14ac:dyDescent="0.3">
      <c r="T128" s="48"/>
      <c r="U128" s="65"/>
      <c r="V128" s="65"/>
    </row>
    <row r="129" spans="20:22" x14ac:dyDescent="0.3">
      <c r="T129" s="48"/>
      <c r="U129" s="65"/>
      <c r="V129" s="65"/>
    </row>
    <row r="130" spans="20:22" x14ac:dyDescent="0.3">
      <c r="T130" s="48"/>
      <c r="U130" s="65"/>
      <c r="V130" s="65"/>
    </row>
    <row r="131" spans="20:22" x14ac:dyDescent="0.3">
      <c r="T131" s="48"/>
      <c r="U131" s="65"/>
      <c r="V131" s="65"/>
    </row>
    <row r="132" spans="20:22" x14ac:dyDescent="0.3">
      <c r="T132" s="48"/>
      <c r="U132" s="65"/>
      <c r="V132" s="65"/>
    </row>
    <row r="133" spans="20:22" x14ac:dyDescent="0.3">
      <c r="T133" s="48"/>
      <c r="U133" s="65"/>
      <c r="V133" s="65"/>
    </row>
    <row r="134" spans="20:22" x14ac:dyDescent="0.3">
      <c r="T134" s="48"/>
      <c r="U134" s="65"/>
      <c r="V134" s="65"/>
    </row>
    <row r="135" spans="20:22" x14ac:dyDescent="0.3">
      <c r="T135" s="48"/>
      <c r="U135" s="65"/>
      <c r="V135" s="65"/>
    </row>
    <row r="136" spans="20:22" x14ac:dyDescent="0.3">
      <c r="T136" s="48"/>
      <c r="U136" s="65"/>
      <c r="V136" s="65"/>
    </row>
    <row r="137" spans="20:22" x14ac:dyDescent="0.3">
      <c r="T137" s="48"/>
      <c r="U137" s="65"/>
      <c r="V137" s="65"/>
    </row>
    <row r="138" spans="20:22" x14ac:dyDescent="0.3">
      <c r="T138" s="48"/>
      <c r="U138" s="65"/>
      <c r="V138" s="65"/>
    </row>
    <row r="139" spans="20:22" x14ac:dyDescent="0.3">
      <c r="T139" s="48"/>
      <c r="U139" s="65"/>
      <c r="V139" s="65"/>
    </row>
    <row r="140" spans="20:22" x14ac:dyDescent="0.3">
      <c r="T140" s="48"/>
      <c r="U140" s="65"/>
      <c r="V140" s="65"/>
    </row>
    <row r="141" spans="20:22" x14ac:dyDescent="0.3">
      <c r="T141" s="48"/>
      <c r="U141" s="65"/>
      <c r="V141" s="65"/>
    </row>
    <row r="142" spans="20:22" x14ac:dyDescent="0.3">
      <c r="T142" s="48"/>
      <c r="U142" s="65"/>
      <c r="V142" s="65"/>
    </row>
    <row r="143" spans="20:22" x14ac:dyDescent="0.3">
      <c r="T143" s="48"/>
      <c r="U143" s="65"/>
      <c r="V143" s="65"/>
    </row>
    <row r="144" spans="20:22" x14ac:dyDescent="0.3">
      <c r="T144" s="48"/>
      <c r="U144" s="65"/>
      <c r="V144" s="65"/>
    </row>
    <row r="145" spans="20:22" x14ac:dyDescent="0.3">
      <c r="T145" s="48"/>
      <c r="U145" s="65"/>
      <c r="V145" s="65"/>
    </row>
    <row r="146" spans="20:22" x14ac:dyDescent="0.3">
      <c r="T146" s="48"/>
      <c r="U146" s="65"/>
      <c r="V146" s="65"/>
    </row>
    <row r="147" spans="20:22" x14ac:dyDescent="0.3">
      <c r="T147" s="48"/>
      <c r="U147" s="65"/>
      <c r="V147" s="65"/>
    </row>
    <row r="148" spans="20:22" x14ac:dyDescent="0.3">
      <c r="T148" s="48"/>
      <c r="U148" s="65"/>
      <c r="V148" s="65"/>
    </row>
    <row r="149" spans="20:22" x14ac:dyDescent="0.3">
      <c r="T149" s="48"/>
      <c r="U149" s="65"/>
      <c r="V149" s="65"/>
    </row>
    <row r="150" spans="20:22" x14ac:dyDescent="0.3">
      <c r="T150" s="48"/>
      <c r="U150" s="65"/>
      <c r="V150" s="65"/>
    </row>
    <row r="151" spans="20:22" x14ac:dyDescent="0.3">
      <c r="T151" s="48"/>
      <c r="U151" s="65"/>
      <c r="V151" s="65"/>
    </row>
    <row r="152" spans="20:22" x14ac:dyDescent="0.3">
      <c r="T152" s="48"/>
      <c r="U152" s="65"/>
      <c r="V152" s="65"/>
    </row>
    <row r="153" spans="20:22" x14ac:dyDescent="0.3">
      <c r="T153" s="48"/>
      <c r="U153" s="65"/>
      <c r="V153" s="65"/>
    </row>
    <row r="154" spans="20:22" x14ac:dyDescent="0.3">
      <c r="T154" s="48"/>
      <c r="U154" s="48"/>
      <c r="V154" s="48"/>
    </row>
    <row r="155" spans="20:22" x14ac:dyDescent="0.3">
      <c r="T155" s="48"/>
      <c r="U155" s="48"/>
      <c r="V155" s="48"/>
    </row>
    <row r="156" spans="20:22" x14ac:dyDescent="0.3">
      <c r="T156" s="48"/>
      <c r="U156" s="48"/>
      <c r="V156" s="48"/>
    </row>
    <row r="157" spans="20:22" x14ac:dyDescent="0.3">
      <c r="T157" s="48"/>
      <c r="U157" s="48"/>
      <c r="V157" s="48"/>
    </row>
    <row r="158" spans="20:22" x14ac:dyDescent="0.3">
      <c r="T158" s="48"/>
      <c r="U158" s="48"/>
      <c r="V158" s="48"/>
    </row>
    <row r="159" spans="20:22" x14ac:dyDescent="0.3">
      <c r="T159" s="48"/>
      <c r="U159" s="48"/>
      <c r="V159" s="48"/>
    </row>
    <row r="160" spans="20:22" x14ac:dyDescent="0.3">
      <c r="T160" s="48"/>
      <c r="U160" s="48"/>
      <c r="V160" s="48"/>
    </row>
    <row r="161" spans="20:22" x14ac:dyDescent="0.3">
      <c r="T161" s="48"/>
      <c r="U161" s="48"/>
      <c r="V161" s="48"/>
    </row>
    <row r="162" spans="20:22" x14ac:dyDescent="0.3">
      <c r="T162" s="48"/>
      <c r="U162" s="48"/>
      <c r="V162" s="48"/>
    </row>
    <row r="163" spans="20:22" x14ac:dyDescent="0.3">
      <c r="T163" s="48"/>
      <c r="U163" s="48"/>
      <c r="V163" s="48"/>
    </row>
    <row r="164" spans="20:22" x14ac:dyDescent="0.3">
      <c r="T164" s="48"/>
      <c r="U164" s="48"/>
      <c r="V164" s="48"/>
    </row>
    <row r="165" spans="20:22" x14ac:dyDescent="0.3">
      <c r="T165" s="48"/>
      <c r="U165" s="48"/>
      <c r="V165" s="48"/>
    </row>
    <row r="166" spans="20:22" x14ac:dyDescent="0.3">
      <c r="T166" s="48"/>
      <c r="U166" s="48"/>
      <c r="V166" s="48"/>
    </row>
    <row r="167" spans="20:22" x14ac:dyDescent="0.3">
      <c r="T167" s="48"/>
      <c r="U167" s="48"/>
      <c r="V167" s="48"/>
    </row>
    <row r="168" spans="20:22" x14ac:dyDescent="0.3">
      <c r="T168" s="48"/>
      <c r="U168" s="48"/>
      <c r="V168" s="48"/>
    </row>
    <row r="169" spans="20:22" x14ac:dyDescent="0.3">
      <c r="T169" s="48"/>
      <c r="U169" s="48"/>
      <c r="V169" s="48"/>
    </row>
    <row r="170" spans="20:22" x14ac:dyDescent="0.3">
      <c r="T170" s="48"/>
      <c r="U170" s="48"/>
      <c r="V170" s="48"/>
    </row>
    <row r="171" spans="20:22" x14ac:dyDescent="0.3">
      <c r="T171" s="48"/>
      <c r="U171" s="48"/>
      <c r="V171" s="48"/>
    </row>
    <row r="172" spans="20:22" x14ac:dyDescent="0.3">
      <c r="T172" s="48"/>
      <c r="U172" s="48"/>
      <c r="V172" s="48"/>
    </row>
    <row r="173" spans="20:22" x14ac:dyDescent="0.3">
      <c r="T173" s="48"/>
      <c r="U173" s="48"/>
      <c r="V173" s="48"/>
    </row>
    <row r="174" spans="20:22" x14ac:dyDescent="0.3">
      <c r="T174" s="48"/>
      <c r="U174" s="48"/>
      <c r="V174" s="48"/>
    </row>
    <row r="175" spans="20:22" x14ac:dyDescent="0.3">
      <c r="T175" s="48"/>
      <c r="U175" s="48"/>
      <c r="V175" s="48"/>
    </row>
    <row r="176" spans="20:22" x14ac:dyDescent="0.3">
      <c r="T176" s="48"/>
      <c r="U176" s="48"/>
      <c r="V176" s="48"/>
    </row>
    <row r="177" spans="20:22" x14ac:dyDescent="0.3">
      <c r="T177" s="48"/>
      <c r="U177" s="48"/>
      <c r="V177" s="48"/>
    </row>
    <row r="178" spans="20:22" x14ac:dyDescent="0.3">
      <c r="T178" s="48"/>
      <c r="U178" s="48"/>
      <c r="V178" s="48"/>
    </row>
    <row r="179" spans="20:22" x14ac:dyDescent="0.3">
      <c r="T179" s="48"/>
      <c r="U179" s="48"/>
      <c r="V179" s="48"/>
    </row>
    <row r="180" spans="20:22" x14ac:dyDescent="0.3">
      <c r="T180" s="48"/>
      <c r="U180" s="48"/>
      <c r="V180" s="48"/>
    </row>
    <row r="181" spans="20:22" x14ac:dyDescent="0.3">
      <c r="T181" s="48"/>
      <c r="U181" s="48"/>
      <c r="V181" s="48"/>
    </row>
    <row r="182" spans="20:22" x14ac:dyDescent="0.3">
      <c r="T182" s="48"/>
      <c r="U182" s="48"/>
      <c r="V182" s="48"/>
    </row>
    <row r="183" spans="20:22" x14ac:dyDescent="0.3">
      <c r="T183" s="48"/>
      <c r="U183" s="48"/>
      <c r="V183" s="48"/>
    </row>
    <row r="184" spans="20:22" x14ac:dyDescent="0.3">
      <c r="T184" s="48"/>
      <c r="U184" s="48"/>
      <c r="V184" s="48"/>
    </row>
    <row r="185" spans="20:22" x14ac:dyDescent="0.3">
      <c r="T185" s="48"/>
      <c r="U185" s="48"/>
      <c r="V185" s="48"/>
    </row>
    <row r="186" spans="20:22" x14ac:dyDescent="0.3">
      <c r="T186" s="48"/>
      <c r="U186" s="48"/>
      <c r="V186" s="48"/>
    </row>
    <row r="187" spans="20:22" x14ac:dyDescent="0.3">
      <c r="T187" s="48"/>
      <c r="U187" s="48"/>
      <c r="V187" s="48"/>
    </row>
    <row r="188" spans="20:22" x14ac:dyDescent="0.3">
      <c r="T188" s="48"/>
      <c r="U188" s="48"/>
      <c r="V188" s="48"/>
    </row>
    <row r="189" spans="20:22" x14ac:dyDescent="0.3">
      <c r="T189" s="48"/>
      <c r="U189" s="48"/>
      <c r="V189" s="48"/>
    </row>
    <row r="190" spans="20:22" x14ac:dyDescent="0.3">
      <c r="T190" s="48"/>
      <c r="U190" s="48"/>
      <c r="V190" s="48"/>
    </row>
    <row r="191" spans="20:22" x14ac:dyDescent="0.3">
      <c r="T191" s="48"/>
      <c r="U191" s="48"/>
      <c r="V191" s="48"/>
    </row>
    <row r="192" spans="20:22" x14ac:dyDescent="0.3">
      <c r="T192" s="48"/>
      <c r="U192" s="48"/>
      <c r="V192" s="48"/>
    </row>
    <row r="193" spans="20:22" x14ac:dyDescent="0.3">
      <c r="T193" s="48"/>
      <c r="U193" s="48"/>
      <c r="V193" s="48"/>
    </row>
    <row r="194" spans="20:22" x14ac:dyDescent="0.3">
      <c r="T194" s="48"/>
      <c r="U194" s="48"/>
      <c r="V194" s="48"/>
    </row>
    <row r="195" spans="20:22" x14ac:dyDescent="0.3">
      <c r="T195" s="48"/>
      <c r="U195" s="48"/>
      <c r="V195" s="48"/>
    </row>
    <row r="196" spans="20:22" x14ac:dyDescent="0.3">
      <c r="T196" s="48"/>
      <c r="U196" s="48"/>
      <c r="V196" s="48"/>
    </row>
    <row r="197" spans="20:22" x14ac:dyDescent="0.3">
      <c r="T197" s="48"/>
      <c r="U197" s="48"/>
      <c r="V197" s="48"/>
    </row>
    <row r="198" spans="20:22" x14ac:dyDescent="0.3">
      <c r="T198" s="48"/>
      <c r="U198" s="48"/>
      <c r="V198" s="48"/>
    </row>
    <row r="199" spans="20:22" x14ac:dyDescent="0.3">
      <c r="T199" s="48"/>
      <c r="U199" s="48"/>
      <c r="V199" s="48"/>
    </row>
    <row r="200" spans="20:22" x14ac:dyDescent="0.3">
      <c r="T200" s="48"/>
      <c r="U200" s="48"/>
      <c r="V200" s="48"/>
    </row>
    <row r="201" spans="20:22" x14ac:dyDescent="0.3">
      <c r="T201" s="48"/>
      <c r="U201" s="48"/>
      <c r="V201" s="48"/>
    </row>
    <row r="202" spans="20:22" x14ac:dyDescent="0.3">
      <c r="T202" s="48"/>
      <c r="U202" s="48"/>
      <c r="V202" s="48"/>
    </row>
    <row r="203" spans="20:22" x14ac:dyDescent="0.3">
      <c r="T203" s="48"/>
      <c r="U203" s="48"/>
      <c r="V203" s="48"/>
    </row>
    <row r="204" spans="20:22" x14ac:dyDescent="0.3">
      <c r="T204" s="48"/>
      <c r="U204" s="48"/>
      <c r="V204" s="48"/>
    </row>
    <row r="205" spans="20:22" x14ac:dyDescent="0.3">
      <c r="T205" s="48"/>
      <c r="U205" s="48"/>
      <c r="V205" s="48"/>
    </row>
    <row r="206" spans="20:22" x14ac:dyDescent="0.3">
      <c r="T206" s="48"/>
      <c r="U206" s="48"/>
      <c r="V206" s="48"/>
    </row>
    <row r="207" spans="20:22" x14ac:dyDescent="0.3">
      <c r="T207" s="48"/>
      <c r="U207" s="48"/>
      <c r="V207" s="48"/>
    </row>
    <row r="208" spans="20:22" x14ac:dyDescent="0.3">
      <c r="T208" s="48"/>
      <c r="U208" s="48"/>
      <c r="V208" s="48"/>
    </row>
    <row r="209" spans="20:22" x14ac:dyDescent="0.3">
      <c r="T209" s="48"/>
      <c r="U209" s="48"/>
      <c r="V209" s="4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3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5" sqref="A15"/>
    </sheetView>
  </sheetViews>
  <sheetFormatPr defaultRowHeight="14.4" x14ac:dyDescent="0.3"/>
  <cols>
    <col min="1" max="1" width="18.5546875" customWidth="1"/>
    <col min="2" max="6" width="4" customWidth="1"/>
    <col min="9" max="9" width="14.88671875" customWidth="1"/>
    <col min="15" max="15" width="12.5546875" customWidth="1"/>
    <col min="24" max="24" width="8.88671875" style="51"/>
    <col min="25" max="25" width="13.44140625" customWidth="1"/>
  </cols>
  <sheetData>
    <row r="1" spans="1:28" x14ac:dyDescent="0.3">
      <c r="G1" s="51" t="s">
        <v>269</v>
      </c>
      <c r="H1" s="51" t="s">
        <v>270</v>
      </c>
      <c r="I1" s="51" t="s">
        <v>271</v>
      </c>
      <c r="J1" s="51" t="s">
        <v>272</v>
      </c>
      <c r="K1" s="51" t="s">
        <v>268</v>
      </c>
      <c r="L1" s="51" t="s">
        <v>273</v>
      </c>
      <c r="M1" s="51" t="s">
        <v>274</v>
      </c>
      <c r="N1" s="51" t="s">
        <v>275</v>
      </c>
      <c r="O1" s="51" t="s">
        <v>278</v>
      </c>
      <c r="P1" s="51" t="s">
        <v>276</v>
      </c>
      <c r="X1" s="51" t="s">
        <v>580</v>
      </c>
    </row>
    <row r="5" spans="1:28" x14ac:dyDescent="0.3">
      <c r="A5" t="s">
        <v>86</v>
      </c>
      <c r="G5" s="51"/>
      <c r="H5" s="51"/>
      <c r="I5" s="51"/>
      <c r="J5" s="51">
        <v>1.503472222222222E-2</v>
      </c>
      <c r="K5" s="51">
        <v>1.6759259259259258E-2</v>
      </c>
      <c r="L5" s="51">
        <v>1.4953703703703705E-2</v>
      </c>
      <c r="M5" s="51"/>
      <c r="N5" s="51">
        <v>1.5300925925925926E-2</v>
      </c>
      <c r="P5" s="51">
        <v>1.5532407407407406E-2</v>
      </c>
      <c r="T5" s="48" t="s">
        <v>86</v>
      </c>
      <c r="U5" s="49">
        <f>W6</f>
        <v>140.16641207824148</v>
      </c>
      <c r="W5" s="56">
        <f>[1]Sheet1!I7</f>
        <v>121.03175829475148</v>
      </c>
      <c r="X5" s="51">
        <v>3.02080848987329E-2</v>
      </c>
      <c r="Y5" s="56" t="str">
        <f>[1]Sheet1!K7</f>
        <v>Adam Neale</v>
      </c>
      <c r="Z5" s="56" t="str">
        <f>[1]Sheet1!L7</f>
        <v>*</v>
      </c>
      <c r="AA5" s="56">
        <f>[1]Sheet1!M7</f>
        <v>0</v>
      </c>
      <c r="AB5" s="56">
        <f>[1]Sheet1!N7</f>
        <v>0</v>
      </c>
    </row>
    <row r="6" spans="1:28" x14ac:dyDescent="0.3">
      <c r="A6" t="s">
        <v>368</v>
      </c>
      <c r="G6" s="51">
        <v>1.2314814814814815E-2</v>
      </c>
      <c r="H6" s="51"/>
      <c r="I6" s="51">
        <v>1.2974537037037036E-2</v>
      </c>
      <c r="J6" s="51">
        <v>1.2106481481481482E-2</v>
      </c>
      <c r="K6" s="51">
        <v>1.3032407407407407E-2</v>
      </c>
      <c r="L6" s="51">
        <v>1.2442129629629629E-2</v>
      </c>
      <c r="M6" s="51">
        <v>1.1979166666666666E-2</v>
      </c>
      <c r="N6" s="51">
        <v>1.2615740740740742E-2</v>
      </c>
      <c r="P6" s="51">
        <v>1.2627314814814815E-2</v>
      </c>
      <c r="T6" s="48" t="s">
        <v>66</v>
      </c>
      <c r="U6" s="49">
        <f>W10</f>
        <v>109.88387147524881</v>
      </c>
      <c r="W6" s="56">
        <f>[1]Sheet1!I8</f>
        <v>140.16641207824148</v>
      </c>
      <c r="X6" s="51">
        <v>3.4983866512942434E-2</v>
      </c>
      <c r="Y6" s="56" t="str">
        <f>[1]Sheet1!K8</f>
        <v>Alan Turner</v>
      </c>
    </row>
    <row r="7" spans="1:28" x14ac:dyDescent="0.3">
      <c r="A7" t="s">
        <v>143</v>
      </c>
      <c r="G7" s="51">
        <v>1.636574074074074E-2</v>
      </c>
      <c r="H7" s="51">
        <v>1.525462962962963E-2</v>
      </c>
      <c r="I7" s="51"/>
      <c r="J7" s="51">
        <v>1.4212962962962962E-2</v>
      </c>
      <c r="K7" s="51">
        <v>1.6562500000000001E-2</v>
      </c>
      <c r="L7" s="51">
        <v>1.40625E-2</v>
      </c>
      <c r="M7" s="51">
        <v>1.4583333333333332E-2</v>
      </c>
      <c r="N7" s="51"/>
      <c r="O7" s="51">
        <v>1.6516203703703703E-2</v>
      </c>
      <c r="P7" s="51">
        <v>1.554398148148148E-2</v>
      </c>
      <c r="T7" s="48" t="s">
        <v>143</v>
      </c>
      <c r="U7" s="49">
        <f>W16</f>
        <v>134.15008888201942</v>
      </c>
      <c r="W7" s="56">
        <f>[1]Sheet1!I9</f>
        <v>121.72461758004509</v>
      </c>
      <c r="X7" s="51">
        <v>3.0381014321620846E-2</v>
      </c>
      <c r="Y7" s="56" t="str">
        <f>[1]Sheet1!K9</f>
        <v>Allan McCormick</v>
      </c>
    </row>
    <row r="8" spans="1:28" x14ac:dyDescent="0.3">
      <c r="A8" t="s">
        <v>384</v>
      </c>
      <c r="G8" s="51"/>
      <c r="H8" s="51">
        <v>1.4097222222222221E-2</v>
      </c>
      <c r="I8" s="51"/>
      <c r="J8" s="51">
        <v>1.3263888888888889E-2</v>
      </c>
      <c r="K8" s="51">
        <v>1.4849537037037036E-2</v>
      </c>
      <c r="L8" s="51"/>
      <c r="M8" s="51"/>
      <c r="N8" s="51">
        <v>1.4328703703703703E-2</v>
      </c>
      <c r="P8" s="51"/>
      <c r="T8" s="48" t="s">
        <v>80</v>
      </c>
      <c r="U8" s="49">
        <f>W124</f>
        <v>118.84057702330783</v>
      </c>
      <c r="W8" s="56">
        <f>[1]Sheet1!I10</f>
        <v>156.0837945786667</v>
      </c>
      <c r="X8" s="51">
        <v>3.895665554544963E-2</v>
      </c>
      <c r="Y8" s="56" t="str">
        <f>[1]Sheet1!K10</f>
        <v>Amanda Bradbury</v>
      </c>
    </row>
    <row r="9" spans="1:28" x14ac:dyDescent="0.3">
      <c r="A9" t="s">
        <v>68</v>
      </c>
      <c r="G9" s="51"/>
      <c r="H9" s="51"/>
      <c r="I9" s="51"/>
      <c r="J9" s="51">
        <v>1.577546296296296E-2</v>
      </c>
      <c r="K9" s="51"/>
      <c r="L9" s="51">
        <v>1.6099537037037037E-2</v>
      </c>
      <c r="M9" s="51"/>
      <c r="N9" s="51"/>
      <c r="P9" s="51">
        <v>1.6377314814814813E-2</v>
      </c>
      <c r="T9" s="48" t="s">
        <v>137</v>
      </c>
      <c r="U9" s="49">
        <f>W17</f>
        <v>150.24628207510798</v>
      </c>
      <c r="W9" s="56">
        <f>[1]Sheet1!I11</f>
        <v>142.2617049373001</v>
      </c>
      <c r="X9" s="51">
        <v>3.5506826647257003E-2</v>
      </c>
      <c r="Y9" s="56" t="str">
        <f>[1]Sheet1!K11</f>
        <v>Andrew Dodd</v>
      </c>
    </row>
    <row r="10" spans="1:28" x14ac:dyDescent="0.3">
      <c r="A10" t="s">
        <v>137</v>
      </c>
      <c r="G10" s="51"/>
      <c r="H10" s="51">
        <v>1.7592592592592594E-2</v>
      </c>
      <c r="I10" s="51"/>
      <c r="J10" s="51">
        <v>1.726851851851852E-2</v>
      </c>
      <c r="K10" s="51">
        <v>1.9722222222222221E-2</v>
      </c>
      <c r="L10" s="51"/>
      <c r="M10" s="51">
        <v>1.7152777777777777E-2</v>
      </c>
      <c r="N10" s="51"/>
      <c r="P10" s="51"/>
      <c r="T10" s="48" t="s">
        <v>68</v>
      </c>
      <c r="U10" s="49">
        <f>W18</f>
        <v>150.87730888299788</v>
      </c>
      <c r="W10" s="56">
        <f>[1]Sheet1!I12</f>
        <v>109.88387147524881</v>
      </c>
      <c r="X10" s="51">
        <v>2.7425705164441247E-2</v>
      </c>
      <c r="Y10" s="56" t="str">
        <f>[1]Sheet1!K12</f>
        <v>Andrew Whittingham</v>
      </c>
    </row>
    <row r="11" spans="1:28" x14ac:dyDescent="0.3">
      <c r="A11" t="s">
        <v>31</v>
      </c>
      <c r="G11" s="51">
        <v>1.6423611111111111E-2</v>
      </c>
      <c r="H11" s="51">
        <v>1.5590277777777778E-2</v>
      </c>
      <c r="I11" s="51">
        <v>1.7824074074074076E-2</v>
      </c>
      <c r="J11" s="51">
        <v>1.539351851851852E-2</v>
      </c>
      <c r="K11" s="51">
        <v>1.7210648148148149E-2</v>
      </c>
      <c r="L11" s="51">
        <v>1.5069444444444443E-2</v>
      </c>
      <c r="M11" s="51">
        <v>1.4884259259259259E-2</v>
      </c>
      <c r="N11" s="51">
        <v>1.5671296296296298E-2</v>
      </c>
      <c r="P11" s="51">
        <v>1.5671296296296298E-2</v>
      </c>
      <c r="T11" s="48" t="s">
        <v>31</v>
      </c>
      <c r="U11" s="49">
        <f>W19</f>
        <v>144.88921956619083</v>
      </c>
      <c r="W11" s="56">
        <f>[1]Sheet1!I13</f>
        <v>130.9650953642068</v>
      </c>
      <c r="X11" s="51">
        <v>3.2687327485551115E-2</v>
      </c>
      <c r="Y11" s="56" t="str">
        <f>[1]Sheet1!K13</f>
        <v>Andy Watts</v>
      </c>
    </row>
    <row r="12" spans="1:28" x14ac:dyDescent="0.3">
      <c r="A12" t="s">
        <v>32</v>
      </c>
      <c r="G12" s="51">
        <v>1.6319444444444445E-2</v>
      </c>
      <c r="H12" s="51"/>
      <c r="I12" s="51"/>
      <c r="J12" s="51"/>
      <c r="K12" s="51">
        <v>1.6273148148148148E-2</v>
      </c>
      <c r="L12" s="51">
        <v>1.4583333333333332E-2</v>
      </c>
      <c r="M12" s="51">
        <v>1.3761574074074074E-2</v>
      </c>
      <c r="N12" s="51">
        <v>1.5127314814814816E-2</v>
      </c>
      <c r="P12" s="51">
        <v>1.4652777777777778E-2</v>
      </c>
      <c r="T12" s="48" t="s">
        <v>32</v>
      </c>
      <c r="U12" s="49">
        <f>W123</f>
        <v>133.45959892287692</v>
      </c>
      <c r="W12" s="56">
        <f>[1]Sheet1!I14</f>
        <v>147.19202493234448</v>
      </c>
      <c r="X12" s="51">
        <v>3.6737375778217451E-2</v>
      </c>
      <c r="Y12" s="56" t="str">
        <f>[1]Sheet1!K14</f>
        <v>Angela McCarthy</v>
      </c>
    </row>
    <row r="13" spans="1:28" x14ac:dyDescent="0.3">
      <c r="A13" t="s">
        <v>103</v>
      </c>
      <c r="G13" s="51"/>
      <c r="H13" s="51"/>
      <c r="I13" s="51"/>
      <c r="J13" s="51">
        <v>1.9780092592592592E-2</v>
      </c>
      <c r="K13" s="51">
        <v>2.0868055555555556E-2</v>
      </c>
      <c r="L13" s="51"/>
      <c r="M13" s="51"/>
      <c r="N13" s="51">
        <v>2.0648148148148148E-2</v>
      </c>
      <c r="P13" s="51">
        <v>2.1238425925925924E-2</v>
      </c>
      <c r="T13" s="48" t="s">
        <v>103</v>
      </c>
      <c r="U13" s="49">
        <f>W29</f>
        <v>175.64815109068817</v>
      </c>
      <c r="W13" s="56">
        <f>[1]Sheet1!I15</f>
        <v>0</v>
      </c>
      <c r="Y13" s="56" t="str">
        <f>[1]Sheet1!K15</f>
        <v>Aron Myers</v>
      </c>
    </row>
    <row r="14" spans="1:28" x14ac:dyDescent="0.3">
      <c r="A14" t="s">
        <v>123</v>
      </c>
      <c r="G14" s="51">
        <v>1.8148148148148146E-2</v>
      </c>
      <c r="H14" s="51">
        <v>1.9328703703703702E-2</v>
      </c>
      <c r="I14" s="51">
        <v>2.0763888888888887E-2</v>
      </c>
      <c r="J14" s="51">
        <v>1.8703703703703705E-2</v>
      </c>
      <c r="K14" s="51">
        <v>2.1331018518518517E-2</v>
      </c>
      <c r="L14" s="51"/>
      <c r="M14" s="51"/>
      <c r="N14" s="51">
        <v>1.8993055555555558E-2</v>
      </c>
      <c r="P14" s="51"/>
      <c r="T14" s="48" t="s">
        <v>123</v>
      </c>
      <c r="U14" s="49">
        <f>W30</f>
        <v>167.88714437470941</v>
      </c>
      <c r="W14" s="56">
        <f>[1]Sheet1!I16</f>
        <v>110.05671382237236</v>
      </c>
      <c r="X14" s="51">
        <v>2.7468844555040606E-2</v>
      </c>
      <c r="Y14" s="56" t="str">
        <f>[1]Sheet1!K16</f>
        <v>Barry Archbold</v>
      </c>
    </row>
    <row r="15" spans="1:28" x14ac:dyDescent="0.3">
      <c r="A15" t="s">
        <v>87</v>
      </c>
      <c r="G15" s="51">
        <v>1.6643518518518519E-2</v>
      </c>
      <c r="H15" s="51">
        <v>1.6747685185185185E-2</v>
      </c>
      <c r="I15" s="51"/>
      <c r="J15" s="51">
        <v>1.712962962962963E-2</v>
      </c>
      <c r="K15" s="51">
        <v>1.9525462962962963E-2</v>
      </c>
      <c r="L15" s="51"/>
      <c r="M15" s="51"/>
      <c r="N15" s="51">
        <v>1.6805555555555556E-2</v>
      </c>
      <c r="P15" s="51"/>
      <c r="T15" s="48" t="s">
        <v>87</v>
      </c>
      <c r="U15" s="49">
        <f>W32</f>
        <v>150.815539786675</v>
      </c>
      <c r="W15" s="56">
        <f>[1]Sheet1!I17</f>
        <v>190.88055662845559</v>
      </c>
      <c r="X15" s="51">
        <v>4.7641512784664115E-2</v>
      </c>
      <c r="Y15" s="56" t="str">
        <f>[1]Sheet1!K17</f>
        <v>Belinda Carp</v>
      </c>
    </row>
    <row r="16" spans="1:28" x14ac:dyDescent="0.3">
      <c r="A16" t="s">
        <v>28</v>
      </c>
      <c r="G16" s="51">
        <v>1.5763888888888886E-2</v>
      </c>
      <c r="H16" s="51">
        <v>1.53125E-2</v>
      </c>
      <c r="I16" s="51">
        <v>1.6087962962962964E-2</v>
      </c>
      <c r="J16" s="51">
        <v>1.4965277777777779E-2</v>
      </c>
      <c r="K16" s="51">
        <v>1.6493055555555556E-2</v>
      </c>
      <c r="L16" s="51"/>
      <c r="M16" s="51"/>
      <c r="N16" s="51">
        <v>1.5625E-2</v>
      </c>
      <c r="P16" s="51"/>
      <c r="T16" s="48" t="s">
        <v>28</v>
      </c>
      <c r="U16" s="49">
        <f>W33</f>
        <v>137.86251054108726</v>
      </c>
      <c r="W16" s="56">
        <f>[1]Sheet1!I18</f>
        <v>134.15008888201942</v>
      </c>
      <c r="X16" s="51">
        <v>3.3482263921603618E-2</v>
      </c>
      <c r="Y16" s="56" t="str">
        <f>[1]Sheet1!K18</f>
        <v>Bernard McCarron</v>
      </c>
    </row>
    <row r="17" spans="1:25" x14ac:dyDescent="0.3">
      <c r="A17" t="s">
        <v>84</v>
      </c>
      <c r="G17" s="51">
        <v>1.5671296296296298E-2</v>
      </c>
      <c r="H17" s="51"/>
      <c r="I17" s="51">
        <v>1.6481481481481482E-2</v>
      </c>
      <c r="J17" s="51">
        <v>1.554398148148148E-2</v>
      </c>
      <c r="K17" s="51">
        <v>1.7974537037037035E-2</v>
      </c>
      <c r="L17" s="51"/>
      <c r="M17" s="51"/>
      <c r="N17" s="51"/>
      <c r="P17" s="51">
        <v>1.6238425925925924E-2</v>
      </c>
      <c r="T17" s="48" t="s">
        <v>84</v>
      </c>
      <c r="U17" s="49">
        <f>W35</f>
        <v>146.82922486187536</v>
      </c>
      <c r="W17" s="56">
        <f>[1]Sheet1!I19</f>
        <v>150.24628207510798</v>
      </c>
      <c r="X17" s="51">
        <v>3.7499681972650079E-2</v>
      </c>
      <c r="Y17" s="56" t="str">
        <f>[1]Sheet1!K19</f>
        <v>Carolyn Hirons</v>
      </c>
    </row>
    <row r="18" spans="1:25" x14ac:dyDescent="0.3">
      <c r="A18" t="s">
        <v>27</v>
      </c>
      <c r="G18" s="51">
        <v>1.621527777777778E-2</v>
      </c>
      <c r="H18" s="51">
        <v>2.1099537037037038E-2</v>
      </c>
      <c r="I18" s="51"/>
      <c r="J18" s="51"/>
      <c r="K18" s="51">
        <v>1.7916666666666668E-2</v>
      </c>
      <c r="L18" s="51">
        <v>1.4884259259259259E-2</v>
      </c>
      <c r="M18" s="51">
        <v>1.5162037037037036E-2</v>
      </c>
      <c r="N18" s="51"/>
      <c r="P18" s="51">
        <v>2.1747685185185186E-2</v>
      </c>
      <c r="T18" s="48" t="s">
        <v>27</v>
      </c>
      <c r="U18" s="49">
        <f>W39</f>
        <v>143.78253553649159</v>
      </c>
      <c r="W18" s="56">
        <f>[1]Sheet1!I20</f>
        <v>150.87730888299788</v>
      </c>
      <c r="X18" s="51">
        <v>3.7657178745849819E-2</v>
      </c>
      <c r="Y18" s="56" t="str">
        <f>[1]Sheet1!K20</f>
        <v>Catriona Marshall</v>
      </c>
    </row>
    <row r="19" spans="1:25" x14ac:dyDescent="0.3">
      <c r="A19" t="s">
        <v>89</v>
      </c>
      <c r="G19" s="51">
        <v>1.8032407407407407E-2</v>
      </c>
      <c r="H19" s="51">
        <v>1.7592592592592594E-2</v>
      </c>
      <c r="I19" s="51">
        <v>1.8032407407407407E-2</v>
      </c>
      <c r="J19" s="51">
        <v>1.6851851851851851E-2</v>
      </c>
      <c r="K19" s="51">
        <v>1.9745370370370371E-2</v>
      </c>
      <c r="L19" s="51"/>
      <c r="M19" s="51"/>
      <c r="N19" s="51">
        <v>1.7499999999999998E-2</v>
      </c>
      <c r="P19" s="51">
        <v>1.7986111111111109E-2</v>
      </c>
      <c r="T19" s="48" t="s">
        <v>89</v>
      </c>
      <c r="U19" s="49">
        <f>W40</f>
        <v>157.20832268907384</v>
      </c>
      <c r="W19" s="56">
        <f>[1]Sheet1!I21</f>
        <v>144.88921956619083</v>
      </c>
      <c r="X19" s="51">
        <v>3.6162622994434714E-2</v>
      </c>
      <c r="Y19" s="56" t="str">
        <f>[1]Sheet1!K21</f>
        <v>Chris Cannon</v>
      </c>
    </row>
    <row r="20" spans="1:25" x14ac:dyDescent="0.3">
      <c r="A20" t="s">
        <v>116</v>
      </c>
      <c r="G20" s="51">
        <v>1.4907407407407406E-2</v>
      </c>
      <c r="H20" s="51">
        <v>1.4988425925925926E-2</v>
      </c>
      <c r="I20" s="51"/>
      <c r="J20" s="51"/>
      <c r="K20" s="51">
        <v>1.6018518518518519E-2</v>
      </c>
      <c r="L20" s="51"/>
      <c r="M20" s="51"/>
      <c r="N20" s="51">
        <v>1.5046296296296295E-2</v>
      </c>
      <c r="P20" s="51">
        <v>1.4907407407407406E-2</v>
      </c>
      <c r="T20" s="48" t="s">
        <v>116</v>
      </c>
      <c r="U20" s="49">
        <v>133.69237940223044</v>
      </c>
      <c r="W20" s="56">
        <f>[1]Sheet1!I22</f>
        <v>0</v>
      </c>
      <c r="Y20" s="56" t="str">
        <f>[1]Sheet1!K22</f>
        <v>Christopher Grime</v>
      </c>
    </row>
    <row r="21" spans="1:25" x14ac:dyDescent="0.3">
      <c r="A21" t="s">
        <v>448</v>
      </c>
      <c r="G21" s="51">
        <v>1.3553240740740741E-2</v>
      </c>
      <c r="H21" s="51">
        <v>1.3402777777777777E-2</v>
      </c>
      <c r="I21" s="51"/>
      <c r="J21" s="51">
        <v>1.3206018518518518E-2</v>
      </c>
      <c r="K21" s="51">
        <v>1.4502314814814815E-2</v>
      </c>
      <c r="L21" s="51">
        <v>1.3275462962962963E-2</v>
      </c>
      <c r="M21" s="51">
        <v>1.3055555555555556E-2</v>
      </c>
      <c r="N21" s="51">
        <v>1.34375E-2</v>
      </c>
      <c r="P21" s="51">
        <v>1.2858796296296297E-2</v>
      </c>
      <c r="T21" s="48" t="s">
        <v>448</v>
      </c>
      <c r="U21" s="56">
        <f>W135</f>
        <v>122.9762315354598</v>
      </c>
      <c r="W21" s="56">
        <f>[1]Sheet1!I23</f>
        <v>0</v>
      </c>
      <c r="Y21" s="56" t="str">
        <f>[1]Sheet1!K23</f>
        <v>Claire McCluskey</v>
      </c>
    </row>
    <row r="22" spans="1:25" x14ac:dyDescent="0.3">
      <c r="A22" t="s">
        <v>73</v>
      </c>
      <c r="G22" s="51">
        <v>1.3807870370370371E-2</v>
      </c>
      <c r="H22" s="51">
        <v>1.3888888888888888E-2</v>
      </c>
      <c r="I22" s="51"/>
      <c r="J22" s="51">
        <v>1.3807870370370371E-2</v>
      </c>
      <c r="K22" s="51">
        <v>1.4768518518518519E-2</v>
      </c>
      <c r="L22" s="51">
        <v>1.3252314814814814E-2</v>
      </c>
      <c r="M22" s="51">
        <v>1.3263888888888889E-2</v>
      </c>
      <c r="N22" s="51">
        <v>1.3761574074074074E-2</v>
      </c>
      <c r="P22" s="51"/>
      <c r="T22" s="48" t="s">
        <v>73</v>
      </c>
      <c r="U22" s="49">
        <f>W46</f>
        <v>121.91615224781908</v>
      </c>
      <c r="W22" s="56">
        <f>[1]Sheet1!I24</f>
        <v>155.2637470874779</v>
      </c>
      <c r="X22" s="51">
        <v>3.8751981461689761E-2</v>
      </c>
      <c r="Y22" s="56" t="str">
        <f>[1]Sheet1!K24</f>
        <v>Clare Hawkes</v>
      </c>
    </row>
    <row r="23" spans="1:25" x14ac:dyDescent="0.3">
      <c r="A23" t="s">
        <v>23</v>
      </c>
      <c r="G23" s="51">
        <v>1.667824074074074E-2</v>
      </c>
      <c r="H23" s="51">
        <v>1.7407407407407406E-2</v>
      </c>
      <c r="I23" s="51"/>
      <c r="J23" s="51">
        <v>1.5925925925925927E-2</v>
      </c>
      <c r="K23" s="51">
        <v>1.7407407407407406E-2</v>
      </c>
      <c r="L23" s="51">
        <v>1.5868055555555555E-2</v>
      </c>
      <c r="M23" s="51">
        <v>1.5613425925925926E-2</v>
      </c>
      <c r="N23" s="51">
        <v>1.6759259259259258E-2</v>
      </c>
      <c r="P23" s="51">
        <v>1.6284722222222221E-2</v>
      </c>
      <c r="T23" s="48" t="s">
        <v>23</v>
      </c>
      <c r="U23" s="49">
        <f>W49</f>
        <v>146.90168338537714</v>
      </c>
      <c r="W23" s="56">
        <f>[1]Sheet1!I25</f>
        <v>138.31690239954648</v>
      </c>
      <c r="X23" s="51">
        <v>3.4522250932187304E-2</v>
      </c>
      <c r="Y23" s="56" t="str">
        <f>[1]Sheet1!K25</f>
        <v>Craig Hunt</v>
      </c>
    </row>
    <row r="24" spans="1:25" x14ac:dyDescent="0.3">
      <c r="A24" t="s">
        <v>129</v>
      </c>
      <c r="G24" s="51">
        <v>1.8449074074074073E-2</v>
      </c>
      <c r="H24" s="51">
        <v>1.8587962962962962E-2</v>
      </c>
      <c r="I24" s="51"/>
      <c r="J24" s="51"/>
      <c r="K24" s="51">
        <v>1.9918981481481482E-2</v>
      </c>
      <c r="L24" s="51"/>
      <c r="M24" s="51"/>
      <c r="N24" s="51">
        <v>1.8437499999999999E-2</v>
      </c>
      <c r="P24" s="51"/>
      <c r="T24" s="48" t="s">
        <v>129</v>
      </c>
      <c r="U24" s="49">
        <f>W55</f>
        <v>168.4879672566189</v>
      </c>
      <c r="W24" s="56">
        <f>[1]Sheet1!I26</f>
        <v>102.74656482035121</v>
      </c>
      <c r="X24" s="51">
        <v>2.5644318457207167E-2</v>
      </c>
      <c r="Y24" s="56" t="str">
        <f>[1]Sheet1!K26</f>
        <v>Damian Nicholls</v>
      </c>
    </row>
    <row r="25" spans="1:25" x14ac:dyDescent="0.3">
      <c r="A25" t="s">
        <v>135</v>
      </c>
      <c r="G25" s="51">
        <v>1.480324074074074E-2</v>
      </c>
      <c r="H25" s="51"/>
      <c r="I25" s="51"/>
      <c r="J25" s="51"/>
      <c r="K25" s="51">
        <v>1.5995370370370372E-2</v>
      </c>
      <c r="L25" s="51"/>
      <c r="M25" s="51">
        <v>1.4652777777777778E-2</v>
      </c>
      <c r="N25" s="51">
        <v>1.4826388888888889E-2</v>
      </c>
      <c r="P25" s="51"/>
      <c r="T25" s="48" t="s">
        <v>135</v>
      </c>
      <c r="U25" s="49">
        <f>W60</f>
        <v>134.15008888201942</v>
      </c>
      <c r="W25" s="56">
        <f>[1]Sheet1!I27</f>
        <v>0</v>
      </c>
      <c r="Y25" s="56" t="str">
        <f>[1]Sheet1!K27</f>
        <v>Daniel Cronquist</v>
      </c>
    </row>
    <row r="26" spans="1:25" x14ac:dyDescent="0.3">
      <c r="A26" t="s">
        <v>94</v>
      </c>
      <c r="G26" s="51">
        <v>1.6574074074074074E-2</v>
      </c>
      <c r="H26" s="51">
        <v>1.7627314814814814E-2</v>
      </c>
      <c r="I26" s="51">
        <v>1.667824074074074E-2</v>
      </c>
      <c r="J26" s="51">
        <v>1.6076388888888887E-2</v>
      </c>
      <c r="K26" s="51">
        <v>1.7245370370370369E-2</v>
      </c>
      <c r="L26" s="53">
        <v>1.5208333333333332E-2</v>
      </c>
      <c r="M26" s="51">
        <v>1.5891203703703703E-2</v>
      </c>
      <c r="N26" s="51">
        <v>1.6134259259259261E-2</v>
      </c>
      <c r="P26" s="51"/>
      <c r="T26" t="s">
        <v>94</v>
      </c>
      <c r="U26" s="56">
        <f>W134</f>
        <v>144.68490297175097</v>
      </c>
      <c r="W26" s="56">
        <f>[1]Sheet1!I28</f>
        <v>0</v>
      </c>
      <c r="Y26" s="56" t="str">
        <f>[1]Sheet1!K28</f>
        <v>Dave Wheable</v>
      </c>
    </row>
    <row r="27" spans="1:25" x14ac:dyDescent="0.3">
      <c r="A27" t="s">
        <v>109</v>
      </c>
      <c r="G27" s="51">
        <v>1.3819444444444445E-2</v>
      </c>
      <c r="H27" s="51">
        <v>1.4097222222222221E-2</v>
      </c>
      <c r="I27" s="51"/>
      <c r="J27" s="51">
        <v>1.3668981481481482E-2</v>
      </c>
      <c r="K27" s="51">
        <v>1.4571759259259258E-2</v>
      </c>
      <c r="L27" s="51">
        <v>1.3414351851851851E-2</v>
      </c>
      <c r="M27" s="51">
        <v>1.3425925925925924E-2</v>
      </c>
      <c r="N27" s="51">
        <v>1.4097222222222221E-2</v>
      </c>
      <c r="O27" s="51">
        <v>1.4837962962962963E-2</v>
      </c>
      <c r="P27" s="51">
        <v>1.3935185185185184E-2</v>
      </c>
      <c r="T27" s="48" t="s">
        <v>109</v>
      </c>
      <c r="U27" s="49">
        <f>W64</f>
        <v>124.44450055058363</v>
      </c>
      <c r="W27" s="56">
        <f>[1]Sheet1!I29</f>
        <v>132.27320786388017</v>
      </c>
      <c r="X27" s="51">
        <v>3.301381678062517E-2</v>
      </c>
      <c r="Y27" s="56" t="str">
        <f>[1]Sheet1!K29</f>
        <v>Diane Bygrave</v>
      </c>
    </row>
    <row r="28" spans="1:25" x14ac:dyDescent="0.3">
      <c r="A28" t="s">
        <v>397</v>
      </c>
      <c r="G28" s="51"/>
      <c r="H28" s="51"/>
      <c r="I28" s="51"/>
      <c r="J28" s="51">
        <v>1.5787037037037037E-2</v>
      </c>
      <c r="K28" s="51">
        <v>1.954861111111111E-2</v>
      </c>
      <c r="L28" s="51">
        <v>1.5682870370370371E-2</v>
      </c>
      <c r="M28" s="51"/>
      <c r="N28" s="51">
        <v>1.6168981481481482E-2</v>
      </c>
      <c r="P28" s="51"/>
      <c r="T28" s="48" t="s">
        <v>82</v>
      </c>
      <c r="U28" s="49">
        <f>W69</f>
        <v>143.12457558676149</v>
      </c>
      <c r="W28" s="56">
        <f>[1]Sheet1!I30</f>
        <v>125.55487624469342</v>
      </c>
      <c r="X28" s="51">
        <v>3.1337001250638478E-2</v>
      </c>
      <c r="Y28" s="56" t="str">
        <f>[1]Sheet1!K30</f>
        <v>Diane McVey</v>
      </c>
    </row>
    <row r="29" spans="1:25" x14ac:dyDescent="0.3">
      <c r="A29" t="s">
        <v>81</v>
      </c>
      <c r="G29" s="51">
        <v>1.7037037037037038E-2</v>
      </c>
      <c r="H29" s="51">
        <v>1.7199074074074071E-2</v>
      </c>
      <c r="I29" s="51">
        <v>1.818287037037037E-2</v>
      </c>
      <c r="J29" s="51">
        <v>1.6597222222222222E-2</v>
      </c>
      <c r="K29" s="51">
        <v>1.8541666666666668E-2</v>
      </c>
      <c r="L29" s="51">
        <v>1.5856481481481482E-2</v>
      </c>
      <c r="M29" s="51">
        <v>1.5740740740740743E-2</v>
      </c>
      <c r="N29" s="51">
        <v>1.5810185185185184E-2</v>
      </c>
      <c r="P29" s="51">
        <v>1.6875000000000001E-2</v>
      </c>
      <c r="T29" s="48" t="s">
        <v>81</v>
      </c>
      <c r="U29" s="49">
        <f>W72</f>
        <v>148.49693315027392</v>
      </c>
      <c r="W29" s="56">
        <f>[1]Sheet1!I31</f>
        <v>175.64815109068817</v>
      </c>
      <c r="X29" s="51">
        <v>4.3839685841224905E-2</v>
      </c>
      <c r="Y29" s="56" t="str">
        <f>[1]Sheet1!K31</f>
        <v>Don Bullough</v>
      </c>
    </row>
    <row r="30" spans="1:25" x14ac:dyDescent="0.3">
      <c r="A30" t="s">
        <v>324</v>
      </c>
      <c r="G30" s="51">
        <v>1.3981481481481482E-2</v>
      </c>
      <c r="H30" s="51">
        <v>1.5370370370370369E-2</v>
      </c>
      <c r="I30" s="51"/>
      <c r="J30" s="51"/>
      <c r="K30" s="51">
        <v>1.7013888888888887E-2</v>
      </c>
      <c r="L30" s="51"/>
      <c r="M30" s="51"/>
      <c r="N30" s="51"/>
      <c r="P30" s="51">
        <v>1.5092592592592593E-2</v>
      </c>
      <c r="T30" s="48" t="s">
        <v>47</v>
      </c>
      <c r="U30" s="49">
        <f>W84</f>
        <v>134.10262388996671</v>
      </c>
      <c r="W30" s="56">
        <f>[1]Sheet1!I32</f>
        <v>167.88714437470941</v>
      </c>
      <c r="X30" s="51">
        <v>4.1902631029503735E-2</v>
      </c>
      <c r="Y30" s="56" t="str">
        <f>[1]Sheet1!K32</f>
        <v>Elspeth Gibson</v>
      </c>
    </row>
    <row r="31" spans="1:25" x14ac:dyDescent="0.3">
      <c r="A31" t="s">
        <v>108</v>
      </c>
      <c r="G31" s="51"/>
      <c r="H31" s="51">
        <v>1.9085648148148147E-2</v>
      </c>
      <c r="I31" s="51">
        <v>2.0578703703703703E-2</v>
      </c>
      <c r="J31" s="51">
        <v>1.8692129629629631E-2</v>
      </c>
      <c r="K31" s="51">
        <v>2.101851851851852E-2</v>
      </c>
      <c r="L31" s="51">
        <v>1.8657407407407407E-2</v>
      </c>
      <c r="M31" s="51">
        <v>1.8414351851851852E-2</v>
      </c>
      <c r="N31" s="51">
        <v>1.8761574074074073E-2</v>
      </c>
      <c r="P31" s="51">
        <v>1.818287037037037E-2</v>
      </c>
      <c r="T31" s="48" t="s">
        <v>108</v>
      </c>
      <c r="U31" s="49">
        <f>W89</f>
        <v>171.74355729384087</v>
      </c>
      <c r="W31" s="56">
        <f>[1]Sheet1!I33</f>
        <v>0</v>
      </c>
      <c r="Y31" s="56" t="str">
        <f>[1]Sheet1!K33</f>
        <v>Emma Lucas</v>
      </c>
    </row>
    <row r="32" spans="1:25" x14ac:dyDescent="0.3">
      <c r="A32" t="s">
        <v>95</v>
      </c>
      <c r="G32" s="51"/>
      <c r="H32" s="51">
        <v>1.3506944444444445E-2</v>
      </c>
      <c r="I32" s="51">
        <v>1.3900462962962962E-2</v>
      </c>
      <c r="J32" s="51">
        <v>1.306712962962963E-2</v>
      </c>
      <c r="K32" s="51">
        <v>1.4895833333333332E-2</v>
      </c>
      <c r="L32" s="51">
        <v>1.3287037037037036E-2</v>
      </c>
      <c r="M32" s="51">
        <v>1.298611111111111E-2</v>
      </c>
      <c r="N32" s="51">
        <v>1.329861111111111E-2</v>
      </c>
      <c r="P32" s="51">
        <v>1.3402777777777777E-2</v>
      </c>
      <c r="T32" s="48" t="s">
        <v>95</v>
      </c>
      <c r="U32" s="49">
        <f>W94</f>
        <v>122.12296046721369</v>
      </c>
      <c r="W32" s="56">
        <f>[1]Sheet1!I34</f>
        <v>150.815539786675</v>
      </c>
      <c r="X32" s="51">
        <v>3.7641761915324271E-2</v>
      </c>
      <c r="Y32" s="56" t="str">
        <f>[1]Sheet1!K34</f>
        <v>Gail Hill</v>
      </c>
    </row>
    <row r="33" spans="1:25" x14ac:dyDescent="0.3">
      <c r="A33" t="s">
        <v>196</v>
      </c>
      <c r="G33" s="51"/>
      <c r="H33" s="51"/>
      <c r="I33" s="51"/>
      <c r="J33" s="51">
        <v>1.8356481481481481E-2</v>
      </c>
      <c r="K33" s="51">
        <v>2.1111111111111108E-2</v>
      </c>
      <c r="L33" s="51"/>
      <c r="M33" s="51"/>
      <c r="N33" s="51">
        <v>1.954861111111111E-2</v>
      </c>
      <c r="P33" s="51">
        <v>1.9409722222222221E-2</v>
      </c>
      <c r="T33" s="48" t="s">
        <v>196</v>
      </c>
      <c r="U33" s="49">
        <f>W96</f>
        <v>170.03973437618862</v>
      </c>
      <c r="W33" s="56">
        <f>[1]Sheet1!I35</f>
        <v>137.86251054108726</v>
      </c>
      <c r="X33" s="51">
        <v>3.4408840137937741E-2</v>
      </c>
      <c r="Y33" s="56" t="str">
        <f>[1]Sheet1!K35</f>
        <v>Gareth Trimble</v>
      </c>
    </row>
    <row r="34" spans="1:25" x14ac:dyDescent="0.3">
      <c r="A34" t="s">
        <v>64</v>
      </c>
      <c r="G34" s="51">
        <v>1.4155092592592592E-2</v>
      </c>
      <c r="H34" s="51">
        <v>1.4074074074074074E-2</v>
      </c>
      <c r="I34" s="50">
        <v>1.486111111111111E-2</v>
      </c>
      <c r="J34" s="51">
        <v>1.4027777777777778E-2</v>
      </c>
      <c r="K34" s="51">
        <v>1.53125E-2</v>
      </c>
      <c r="L34" s="51">
        <v>1.3599537037037037E-2</v>
      </c>
      <c r="M34" s="51">
        <v>1.375E-2</v>
      </c>
      <c r="N34" s="51">
        <v>1.4363425925925925E-2</v>
      </c>
      <c r="P34" s="51">
        <v>1.5763888888888886E-2</v>
      </c>
      <c r="T34" s="48" t="s">
        <v>64</v>
      </c>
      <c r="U34" s="49">
        <v>130.88579993464253</v>
      </c>
      <c r="W34" s="56">
        <f>[1]Sheet1!I36</f>
        <v>0</v>
      </c>
      <c r="Y34" s="56" t="str">
        <f>[1]Sheet1!K36</f>
        <v>Gavin Mendham</v>
      </c>
    </row>
    <row r="35" spans="1:25" x14ac:dyDescent="0.3">
      <c r="A35" t="s">
        <v>26</v>
      </c>
      <c r="G35" s="51">
        <v>1.4791666666666668E-2</v>
      </c>
      <c r="H35" s="51">
        <v>1.4895833333333332E-2</v>
      </c>
      <c r="I35" s="51">
        <v>1.4039351851851851E-2</v>
      </c>
      <c r="J35" s="51">
        <v>1.3657407407407408E-2</v>
      </c>
      <c r="K35" s="51">
        <v>1.5856481481481482E-2</v>
      </c>
      <c r="L35" s="51">
        <v>1.4525462962962964E-2</v>
      </c>
      <c r="M35" s="51">
        <v>1.5266203703703705E-2</v>
      </c>
      <c r="N35" s="51">
        <v>1.4571759259259258E-2</v>
      </c>
      <c r="P35" s="51">
        <v>1.4409722222222221E-2</v>
      </c>
      <c r="T35" s="48" t="s">
        <v>26</v>
      </c>
      <c r="U35" s="49">
        <f>W113</f>
        <v>129.82981351752832</v>
      </c>
      <c r="W35" s="56">
        <f>[1]Sheet1!I37</f>
        <v>146.82922486187536</v>
      </c>
      <c r="X35" s="51">
        <v>3.6646825203026201E-2</v>
      </c>
      <c r="Y35" s="56" t="str">
        <f>[1]Sheet1!K37</f>
        <v>Geoff Gilbert</v>
      </c>
    </row>
    <row r="36" spans="1:25" x14ac:dyDescent="0.3">
      <c r="A36" t="s">
        <v>24</v>
      </c>
      <c r="G36" s="51">
        <v>1.636574074074074E-2</v>
      </c>
      <c r="H36" s="51">
        <v>1.8553240740740742E-2</v>
      </c>
      <c r="I36" s="51">
        <v>1.6562500000000001E-2</v>
      </c>
      <c r="J36" s="51">
        <v>1.5266203703703705E-2</v>
      </c>
      <c r="K36" s="51">
        <v>1.636574074074074E-2</v>
      </c>
      <c r="L36" s="51">
        <v>1.4988425925925926E-2</v>
      </c>
      <c r="M36" s="51">
        <v>1.5127314814814816E-2</v>
      </c>
      <c r="N36" s="51">
        <v>1.6249999999999997E-2</v>
      </c>
      <c r="P36" s="51">
        <v>1.7060185185185185E-2</v>
      </c>
      <c r="T36" s="48" t="s">
        <v>24</v>
      </c>
      <c r="U36" s="49">
        <f>W107</f>
        <v>137.75046147559888</v>
      </c>
      <c r="W36" s="56">
        <f>[1]Sheet1!I38</f>
        <v>116.42588225846606</v>
      </c>
      <c r="X36" s="51">
        <v>2.9058513114455328E-2</v>
      </c>
      <c r="Y36" s="56" t="str">
        <f>[1]Sheet1!K38</f>
        <v>Graham MacNeil</v>
      </c>
    </row>
    <row r="37" spans="1:25" x14ac:dyDescent="0.3">
      <c r="A37" t="s">
        <v>36</v>
      </c>
      <c r="G37" s="51"/>
      <c r="H37" s="51"/>
      <c r="I37" s="51"/>
      <c r="J37" s="51"/>
      <c r="K37" s="51">
        <v>1.3900462962962962E-2</v>
      </c>
      <c r="L37" s="51">
        <v>1.2546296296296297E-2</v>
      </c>
      <c r="M37" s="51">
        <v>1.2569444444444446E-2</v>
      </c>
      <c r="N37" s="51">
        <v>1.2777777777777777E-2</v>
      </c>
      <c r="P37" s="51">
        <v>1.4305555555555557E-2</v>
      </c>
      <c r="T37" s="48" t="s">
        <v>36</v>
      </c>
      <c r="U37" s="49" t="s">
        <v>536</v>
      </c>
      <c r="W37" s="56">
        <f>[1]Sheet1!I39</f>
        <v>0</v>
      </c>
      <c r="Y37" s="56" t="str">
        <f>[1]Sheet1!K39</f>
        <v>Graham Screawn</v>
      </c>
    </row>
    <row r="38" spans="1:25" x14ac:dyDescent="0.3">
      <c r="W38" s="56">
        <f>[1]Sheet1!I40</f>
        <v>0</v>
      </c>
      <c r="Y38" s="56" t="str">
        <f>[1]Sheet1!K40</f>
        <v>Graham Taylor</v>
      </c>
    </row>
    <row r="39" spans="1:25" x14ac:dyDescent="0.3">
      <c r="A39" t="s">
        <v>557</v>
      </c>
      <c r="W39" s="56">
        <f>[1]Sheet1!I41</f>
        <v>143.78253553649159</v>
      </c>
      <c r="X39" s="51">
        <v>3.588640784564863E-2</v>
      </c>
      <c r="Y39" s="56" t="str">
        <f>[1]Sheet1!K41</f>
        <v>Huma Rahman</v>
      </c>
    </row>
    <row r="40" spans="1:25" x14ac:dyDescent="0.3">
      <c r="A40" t="s">
        <v>158</v>
      </c>
      <c r="W40" s="56">
        <f>[1]Sheet1!I42</f>
        <v>157.20832268907384</v>
      </c>
      <c r="X40" s="51">
        <v>3.9237324364186137E-2</v>
      </c>
      <c r="Y40" s="56" t="str">
        <f>[1]Sheet1!K42</f>
        <v>Ian Ashcroft</v>
      </c>
    </row>
    <row r="41" spans="1:25" x14ac:dyDescent="0.3">
      <c r="A41" t="s">
        <v>644</v>
      </c>
      <c r="G41" s="51">
        <v>1.3090277777777779E-2</v>
      </c>
      <c r="H41" s="51"/>
      <c r="I41" s="51"/>
      <c r="J41" s="51"/>
      <c r="K41" s="51"/>
      <c r="L41" s="51"/>
      <c r="M41" s="51"/>
      <c r="N41" s="51">
        <v>1.3460648148148147E-2</v>
      </c>
      <c r="P41" s="51"/>
      <c r="W41" s="56">
        <f>[1]Sheet1!I44</f>
        <v>0</v>
      </c>
      <c r="Y41" s="56" t="str">
        <f>[1]Sheet1!K44</f>
        <v>James Eyre</v>
      </c>
    </row>
    <row r="42" spans="1:25" x14ac:dyDescent="0.3">
      <c r="A42" t="s">
        <v>39</v>
      </c>
      <c r="G42" s="51">
        <v>1.3796296296296298E-2</v>
      </c>
      <c r="H42" s="50">
        <v>1.4884259259259259E-2</v>
      </c>
      <c r="W42" s="56">
        <f>[1]Sheet1!I45</f>
        <v>139.90069911906403</v>
      </c>
      <c r="X42" s="51">
        <v>3.4917547724034333E-2</v>
      </c>
      <c r="Y42" s="56" t="str">
        <f>[1]Sheet1!K45</f>
        <v>James Gowin</v>
      </c>
    </row>
    <row r="43" spans="1:25" x14ac:dyDescent="0.3">
      <c r="W43" s="56">
        <f>[1]Sheet1!I46</f>
        <v>0</v>
      </c>
      <c r="Y43" s="56" t="str">
        <f>[1]Sheet1!K46</f>
        <v>Jamie Smith</v>
      </c>
    </row>
    <row r="44" spans="1:25" x14ac:dyDescent="0.3">
      <c r="W44" s="56">
        <f>[1]Sheet1!I47</f>
        <v>161.29028027433549</v>
      </c>
      <c r="X44" s="51">
        <v>4.025613234504944E-2</v>
      </c>
      <c r="Y44" s="56" t="str">
        <f>[1]Sheet1!K47</f>
        <v>Janet Wyles</v>
      </c>
    </row>
    <row r="45" spans="1:25" x14ac:dyDescent="0.3">
      <c r="W45" s="56">
        <f>[1]Sheet1!I48</f>
        <v>132.65319331909396</v>
      </c>
      <c r="X45" s="51">
        <v>3.3108656623102119E-2</v>
      </c>
      <c r="Y45" s="56" t="str">
        <f>[1]Sheet1!K48</f>
        <v>Janine Ellis</v>
      </c>
    </row>
    <row r="46" spans="1:25" x14ac:dyDescent="0.3">
      <c r="W46" s="56">
        <f>[1]Sheet1!I49</f>
        <v>121.91615224781908</v>
      </c>
      <c r="X46" s="51">
        <v>3.0428819092754363E-2</v>
      </c>
      <c r="Y46" s="56" t="str">
        <f>[1]Sheet1!K49</f>
        <v>Jarrod Homer</v>
      </c>
    </row>
    <row r="47" spans="1:25" x14ac:dyDescent="0.3">
      <c r="A47" t="s">
        <v>439</v>
      </c>
      <c r="G47" s="51"/>
      <c r="H47" s="51"/>
      <c r="I47" s="51"/>
      <c r="J47" s="51"/>
      <c r="K47" s="51"/>
      <c r="L47" s="51"/>
      <c r="M47" s="51">
        <v>1.3773148148148147E-2</v>
      </c>
      <c r="N47" s="51"/>
      <c r="W47" s="56">
        <f>[1]Sheet1!I50</f>
        <v>120.80197461277417</v>
      </c>
      <c r="X47" s="51">
        <v>3.0150733629352763E-2</v>
      </c>
      <c r="Y47" s="56" t="str">
        <f>[1]Sheet1!K50</f>
        <v>Jeremy Bygrave</v>
      </c>
    </row>
    <row r="48" spans="1:25" x14ac:dyDescent="0.3">
      <c r="A48" t="s">
        <v>568</v>
      </c>
      <c r="G48" s="51"/>
      <c r="H48" s="51"/>
      <c r="I48" s="51"/>
      <c r="J48" s="51"/>
      <c r="K48" s="51"/>
      <c r="L48" s="51"/>
      <c r="M48" s="51"/>
      <c r="N48" s="51">
        <v>1.3680555555555555E-2</v>
      </c>
      <c r="W48" s="56">
        <f>[1]Sheet1!I51</f>
        <v>115.49174515917295</v>
      </c>
      <c r="X48" s="51">
        <v>2.8825363623775524E-2</v>
      </c>
      <c r="Y48" s="56" t="str">
        <f>[1]Sheet1!K51</f>
        <v>Jim Pendrill</v>
      </c>
    </row>
    <row r="49" spans="23:25" x14ac:dyDescent="0.3">
      <c r="W49" s="56">
        <f>[1]Sheet1!I52</f>
        <v>146.90168338537714</v>
      </c>
      <c r="X49" s="51">
        <v>3.6664909987221841E-2</v>
      </c>
      <c r="Y49" s="56" t="str">
        <f>[1]Sheet1!K52</f>
        <v>John Porteous</v>
      </c>
    </row>
    <row r="50" spans="23:25" x14ac:dyDescent="0.3">
      <c r="W50" s="56">
        <f>[1]Sheet1!I53</f>
        <v>0</v>
      </c>
      <c r="Y50" s="56" t="str">
        <f>[1]Sheet1!K53</f>
        <v>Jon Bale</v>
      </c>
    </row>
    <row r="51" spans="23:25" x14ac:dyDescent="0.3">
      <c r="W51" s="56">
        <f>[1]Sheet1!I54</f>
        <v>0</v>
      </c>
      <c r="Y51" s="56" t="str">
        <f>[1]Sheet1!K54</f>
        <v>Jonathan Currie</v>
      </c>
    </row>
    <row r="52" spans="23:25" x14ac:dyDescent="0.3">
      <c r="W52" s="56">
        <f>[1]Sheet1!I55</f>
        <v>117.01704471039575</v>
      </c>
      <c r="X52" s="51">
        <v>2.9206060219351099E-2</v>
      </c>
      <c r="Y52" s="56" t="str">
        <f>[1]Sheet1!K55</f>
        <v>Jonathan Dunkley</v>
      </c>
    </row>
    <row r="53" spans="23:25" x14ac:dyDescent="0.3">
      <c r="W53" s="56">
        <f>[1]Sheet1!I56</f>
        <v>147.69638679035023</v>
      </c>
      <c r="X53" s="51">
        <v>3.6863258489011556E-2</v>
      </c>
      <c r="Y53" s="56" t="str">
        <f>[1]Sheet1!K56</f>
        <v>Jonathan Harper</v>
      </c>
    </row>
    <row r="54" spans="23:25" x14ac:dyDescent="0.3">
      <c r="W54" s="56">
        <f>[1]Sheet1!I57</f>
        <v>0</v>
      </c>
      <c r="Y54" s="56" t="str">
        <f>[1]Sheet1!K57</f>
        <v>Judith Davidson</v>
      </c>
    </row>
    <row r="55" spans="23:25" x14ac:dyDescent="0.3">
      <c r="W55" s="56">
        <f>[1]Sheet1!I58</f>
        <v>168.4879672566189</v>
      </c>
      <c r="X55" s="51">
        <v>4.2052589262628157E-2</v>
      </c>
      <c r="Y55" s="56" t="str">
        <f>[1]Sheet1!K58</f>
        <v>Julie Lucas</v>
      </c>
    </row>
    <row r="56" spans="23:25" x14ac:dyDescent="0.3">
      <c r="W56" s="56">
        <f>[1]Sheet1!I59</f>
        <v>0</v>
      </c>
      <c r="Y56" s="56" t="str">
        <f>[1]Sheet1!K59</f>
        <v>Kate Sutton</v>
      </c>
    </row>
    <row r="57" spans="23:25" x14ac:dyDescent="0.3">
      <c r="W57" s="56">
        <f>[1]Sheet1!I60</f>
        <v>132.11679015257567</v>
      </c>
      <c r="X57" s="51">
        <v>3.2974776783443238E-2</v>
      </c>
      <c r="Y57" s="56" t="str">
        <f>[1]Sheet1!K60</f>
        <v>Katy Green</v>
      </c>
    </row>
    <row r="58" spans="23:25" x14ac:dyDescent="0.3">
      <c r="W58" s="56">
        <f>[1]Sheet1!I61</f>
        <v>0</v>
      </c>
      <c r="Y58" s="56" t="str">
        <f>[1]Sheet1!K61</f>
        <v>Laura Reynolds</v>
      </c>
    </row>
    <row r="59" spans="23:25" x14ac:dyDescent="0.3">
      <c r="W59" s="56">
        <f>[1]Sheet1!I62</f>
        <v>158.58366364059614</v>
      </c>
      <c r="X59" s="51">
        <v>3.958059307988232E-2</v>
      </c>
      <c r="Y59" s="56" t="str">
        <f>[1]Sheet1!K62</f>
        <v>Leanne Rutter</v>
      </c>
    </row>
    <row r="60" spans="23:25" x14ac:dyDescent="0.3">
      <c r="W60" s="56">
        <f>[1]Sheet1!I63</f>
        <v>134.15008888201942</v>
      </c>
      <c r="X60" s="51">
        <v>3.3482263921603618E-2</v>
      </c>
      <c r="Y60" s="56" t="str">
        <f>[1]Sheet1!K63</f>
        <v>Louisa Harrison</v>
      </c>
    </row>
    <row r="61" spans="23:25" x14ac:dyDescent="0.3">
      <c r="W61" s="56">
        <f>[1]Sheet1!I64</f>
        <v>0</v>
      </c>
      <c r="Y61" s="56" t="str">
        <f>[1]Sheet1!K64</f>
        <v>Malcolm Fowler</v>
      </c>
    </row>
    <row r="62" spans="23:25" x14ac:dyDescent="0.3">
      <c r="W62" s="56">
        <f>[1]Sheet1!I65</f>
        <v>124.92593877524192</v>
      </c>
      <c r="X62" s="51">
        <v>3.1180025951420595E-2</v>
      </c>
      <c r="Y62" s="56" t="str">
        <f>[1]Sheet1!K65</f>
        <v>Mark Bale</v>
      </c>
    </row>
    <row r="63" spans="23:25" x14ac:dyDescent="0.3">
      <c r="W63" s="56">
        <f>[1]Sheet1!I66</f>
        <v>214.82220876152368</v>
      </c>
      <c r="X63" s="51">
        <v>5.3617063916379049E-2</v>
      </c>
      <c r="Y63" s="56" t="str">
        <f>[1]Sheet1!K66</f>
        <v>Martin Wheeldon</v>
      </c>
    </row>
    <row r="64" spans="23:25" x14ac:dyDescent="0.3">
      <c r="W64" s="56">
        <f>[1]Sheet1!I67</f>
        <v>124.44450055058363</v>
      </c>
      <c r="X64" s="51">
        <v>3.1059864706397985E-2</v>
      </c>
      <c r="Y64" s="56" t="str">
        <f>[1]Sheet1!K67</f>
        <v>Matt Taylor</v>
      </c>
    </row>
    <row r="65" spans="23:25" x14ac:dyDescent="0.3">
      <c r="W65" s="56">
        <f>[1]Sheet1!I68</f>
        <v>130.8963669868844</v>
      </c>
      <c r="X65" s="51">
        <v>3.267017370140092E-2</v>
      </c>
      <c r="Y65" s="56" t="str">
        <f>[1]Sheet1!K68</f>
        <v>Mick Fairs</v>
      </c>
    </row>
    <row r="66" spans="23:25" x14ac:dyDescent="0.3">
      <c r="W66" s="56">
        <f>[1]Sheet1!I69</f>
        <v>117.11264210826226</v>
      </c>
      <c r="X66" s="51">
        <v>2.9229920190911758E-2</v>
      </c>
      <c r="Y66" s="56" t="str">
        <f>[1]Sheet1!K69</f>
        <v>Mike Hill</v>
      </c>
    </row>
    <row r="67" spans="23:25" x14ac:dyDescent="0.3">
      <c r="W67" s="56">
        <f>[1]Sheet1!I70</f>
        <v>0</v>
      </c>
      <c r="Y67" s="56" t="str">
        <f>[1]Sheet1!K70</f>
        <v>Nick Bishop</v>
      </c>
    </row>
    <row r="68" spans="23:25" x14ac:dyDescent="0.3">
      <c r="W68" s="56">
        <f>[1]Sheet1!I71</f>
        <v>119.60053690386665</v>
      </c>
      <c r="X68" s="51">
        <v>2.9850869091131049E-2</v>
      </c>
      <c r="Y68" s="56" t="str">
        <f>[1]Sheet1!K71</f>
        <v>Nick Jackson</v>
      </c>
    </row>
    <row r="69" spans="23:25" x14ac:dyDescent="0.3">
      <c r="W69" s="56">
        <f>[1]Sheet1!I72</f>
        <v>143.12457558676149</v>
      </c>
      <c r="X69" s="51">
        <v>3.5722188881126868E-2</v>
      </c>
      <c r="Y69" s="56" t="str">
        <f>[1]Sheet1!K72</f>
        <v>Nicky Mowat</v>
      </c>
    </row>
    <row r="70" spans="23:25" x14ac:dyDescent="0.3">
      <c r="W70" s="56">
        <f>[1]Sheet1!I73</f>
        <v>175.66215747167843</v>
      </c>
      <c r="X70" s="51">
        <v>4.3843181667048141E-2</v>
      </c>
      <c r="Y70" s="56" t="str">
        <f>[1]Sheet1!K73</f>
        <v>Nina Birch</v>
      </c>
    </row>
    <row r="71" spans="23:25" x14ac:dyDescent="0.3">
      <c r="W71" s="56">
        <f>[1]Sheet1!I74</f>
        <v>0</v>
      </c>
      <c r="Y71" s="56" t="str">
        <f>[1]Sheet1!K74</f>
        <v>Owen Ashcroft</v>
      </c>
    </row>
    <row r="72" spans="23:25" x14ac:dyDescent="0.3">
      <c r="W72" s="56">
        <f>[1]Sheet1!I75</f>
        <v>148.49693315027392</v>
      </c>
      <c r="X72" s="51">
        <v>3.7063065322744011E-2</v>
      </c>
      <c r="Y72" s="56" t="str">
        <f>[1]Sheet1!K75</f>
        <v>Patrick Grannan</v>
      </c>
    </row>
    <row r="73" spans="23:25" x14ac:dyDescent="0.3">
      <c r="W73" s="56">
        <f>[1]Sheet1!I76</f>
        <v>0</v>
      </c>
      <c r="Y73" s="56" t="str">
        <f>[1]Sheet1!K76</f>
        <v>Paul Garnett</v>
      </c>
    </row>
    <row r="74" spans="23:25" x14ac:dyDescent="0.3">
      <c r="W74" s="56">
        <f>[1]Sheet1!I77</f>
        <v>131.31718684315118</v>
      </c>
      <c r="X74" s="51">
        <v>3.2775205323879876E-2</v>
      </c>
      <c r="Y74" s="56" t="str">
        <f>[1]Sheet1!K77</f>
        <v>Paul Norris</v>
      </c>
    </row>
    <row r="75" spans="23:25" x14ac:dyDescent="0.3">
      <c r="W75" s="56">
        <f>[1]Sheet1!I78</f>
        <v>131.04835272289759</v>
      </c>
      <c r="X75" s="51">
        <v>3.2708107530352672E-2</v>
      </c>
      <c r="Y75" s="56" t="str">
        <f>[1]Sheet1!K78</f>
        <v>Pete Stock</v>
      </c>
    </row>
    <row r="76" spans="23:25" x14ac:dyDescent="0.3">
      <c r="W76" s="56">
        <f>[1]Sheet1!I79</f>
        <v>0</v>
      </c>
      <c r="Y76" s="56" t="str">
        <f>[1]Sheet1!K79</f>
        <v>Peter Bream</v>
      </c>
    </row>
    <row r="77" spans="23:25" x14ac:dyDescent="0.3">
      <c r="W77" s="56">
        <f>[1]Sheet1!I80</f>
        <v>104.20411126133496</v>
      </c>
      <c r="X77" s="51">
        <v>2.600810468367722E-2</v>
      </c>
      <c r="Y77" s="56" t="str">
        <f>[1]Sheet1!K80</f>
        <v>Peter Speake</v>
      </c>
    </row>
    <row r="78" spans="23:25" x14ac:dyDescent="0.3">
      <c r="W78" s="56">
        <f>[1]Sheet1!I81</f>
        <v>167.38297630118194</v>
      </c>
      <c r="X78" s="51">
        <v>4.177679668500666E-2</v>
      </c>
      <c r="Y78" s="56" t="str">
        <f>[1]Sheet1!K81</f>
        <v>Peter Watson</v>
      </c>
    </row>
    <row r="79" spans="23:25" x14ac:dyDescent="0.3">
      <c r="W79" s="56">
        <f>[1]Sheet1!I82</f>
        <v>0</v>
      </c>
      <c r="Y79" s="56" t="str">
        <f>[1]Sheet1!K82</f>
        <v>Phil Matthews</v>
      </c>
    </row>
    <row r="80" spans="23:25" x14ac:dyDescent="0.3">
      <c r="W80" s="56">
        <f>[1]Sheet1!I83</f>
        <v>0</v>
      </c>
      <c r="Y80" s="56" t="str">
        <f>[1]Sheet1!K83</f>
        <v>Phil Smith</v>
      </c>
    </row>
    <row r="81" spans="23:25" x14ac:dyDescent="0.3">
      <c r="W81" s="56">
        <f>[1]Sheet1!I84</f>
        <v>0</v>
      </c>
      <c r="Y81" s="56" t="str">
        <f>[1]Sheet1!K84</f>
        <v>Qes Hussain</v>
      </c>
    </row>
    <row r="82" spans="23:25" x14ac:dyDescent="0.3">
      <c r="W82" s="56">
        <f>[1]Sheet1!I85</f>
        <v>156.98816235306759</v>
      </c>
      <c r="X82" s="51">
        <v>3.9182374967307892E-2</v>
      </c>
      <c r="Y82" s="56" t="str">
        <f>[1]Sheet1!K85</f>
        <v>Rachel Peers</v>
      </c>
    </row>
    <row r="83" spans="23:25" x14ac:dyDescent="0.3">
      <c r="W83" s="56">
        <f>[1]Sheet1!I86</f>
        <v>0</v>
      </c>
      <c r="Y83" s="56" t="str">
        <f>[1]Sheet1!K86</f>
        <v>Richard Hirons</v>
      </c>
    </row>
    <row r="84" spans="23:25" x14ac:dyDescent="0.3">
      <c r="W84" s="56">
        <f>[1]Sheet1!I87</f>
        <v>134.10262388996671</v>
      </c>
      <c r="X84" s="51">
        <v>3.3470417225084891E-2</v>
      </c>
      <c r="Y84" s="56" t="str">
        <f>[1]Sheet1!K87</f>
        <v>Richard Lawson</v>
      </c>
    </row>
    <row r="85" spans="23:25" x14ac:dyDescent="0.3">
      <c r="W85" s="56">
        <f>[1]Sheet1!I88</f>
        <v>107.41198571582204</v>
      </c>
      <c r="X85" s="51">
        <v>2.6808751928920328E-2</v>
      </c>
      <c r="Y85" s="56" t="str">
        <f>[1]Sheet1!K88</f>
        <v>Rob Downs</v>
      </c>
    </row>
    <row r="86" spans="23:25" x14ac:dyDescent="0.3">
      <c r="W86" s="56">
        <f>[1]Sheet1!I89</f>
        <v>0</v>
      </c>
      <c r="Y86" s="56" t="str">
        <f>[1]Sheet1!K89</f>
        <v>Rob Gilbert</v>
      </c>
    </row>
    <row r="87" spans="23:25" x14ac:dyDescent="0.3">
      <c r="W87" s="56">
        <f>[1]Sheet1!I90</f>
        <v>0</v>
      </c>
      <c r="Y87" s="56" t="str">
        <f>[1]Sheet1!K90</f>
        <v>Robert Wilson</v>
      </c>
    </row>
    <row r="88" spans="23:25" x14ac:dyDescent="0.3">
      <c r="W88" s="56">
        <f>[1]Sheet1!I91</f>
        <v>0</v>
      </c>
      <c r="Y88" s="56" t="str">
        <f>[1]Sheet1!K91</f>
        <v>Rod Coombs</v>
      </c>
    </row>
    <row r="89" spans="23:25" x14ac:dyDescent="0.3">
      <c r="W89" s="56">
        <f>[1]Sheet1!I92</f>
        <v>171.74355729384087</v>
      </c>
      <c r="X89" s="51">
        <v>4.2865145748838727E-2</v>
      </c>
      <c r="Y89" s="56" t="str">
        <f>[1]Sheet1!K92</f>
        <v>Roy Pownall</v>
      </c>
    </row>
    <row r="90" spans="23:25" x14ac:dyDescent="0.3">
      <c r="W90" s="56">
        <f>[1]Sheet1!I93</f>
        <v>142.25766253994158</v>
      </c>
      <c r="X90" s="51">
        <v>3.5505817713037416E-2</v>
      </c>
      <c r="Y90" s="56" t="str">
        <f>[1]Sheet1!K93</f>
        <v>Sally Gilliver</v>
      </c>
    </row>
    <row r="91" spans="23:25" x14ac:dyDescent="0.3">
      <c r="W91" s="56">
        <f>[1]Sheet1!I94</f>
        <v>144.84747886135489</v>
      </c>
      <c r="X91" s="51">
        <v>3.6152205011806174E-2</v>
      </c>
      <c r="Y91" s="56" t="str">
        <f>[1]Sheet1!K94</f>
        <v>Sally Price</v>
      </c>
    </row>
    <row r="92" spans="23:25" x14ac:dyDescent="0.3">
      <c r="W92" s="56">
        <f>[1]Sheet1!I95</f>
        <v>190.66802973015828</v>
      </c>
      <c r="X92" s="51">
        <v>4.7588468602893286E-2</v>
      </c>
      <c r="Y92" s="56" t="str">
        <f>[1]Sheet1!K95</f>
        <v>Sarah Miles</v>
      </c>
    </row>
    <row r="93" spans="23:25" x14ac:dyDescent="0.3">
      <c r="W93" s="56">
        <f>[1]Sheet1!I96</f>
        <v>0</v>
      </c>
      <c r="Y93" s="56" t="str">
        <f>[1]Sheet1!K96</f>
        <v>Sarah Waite</v>
      </c>
    </row>
    <row r="94" spans="23:25" x14ac:dyDescent="0.3">
      <c r="W94" s="56">
        <f>[1]Sheet1!I97</f>
        <v>122.12296046721369</v>
      </c>
      <c r="X94" s="51">
        <v>3.0480435960403379E-2</v>
      </c>
      <c r="Y94" s="56" t="str">
        <f>[1]Sheet1!K97</f>
        <v>Sharon Johnstone</v>
      </c>
    </row>
    <row r="95" spans="23:25" x14ac:dyDescent="0.3">
      <c r="W95" s="56">
        <f>[1]Sheet1!I98</f>
        <v>154.33963431334718</v>
      </c>
      <c r="X95" s="51">
        <v>3.8521333923140742E-2</v>
      </c>
      <c r="Y95" s="56" t="str">
        <f>[1]Sheet1!K98</f>
        <v>Sharon Jones</v>
      </c>
    </row>
    <row r="96" spans="23:25" x14ac:dyDescent="0.3">
      <c r="W96" s="56">
        <f>[1]Sheet1!I99</f>
        <v>170.03973437618862</v>
      </c>
      <c r="X96" s="51">
        <v>4.2439891847928672E-2</v>
      </c>
      <c r="Y96" s="56" t="str">
        <f>[1]Sheet1!K99</f>
        <v>Simon Fenton</v>
      </c>
    </row>
    <row r="97" spans="23:25" x14ac:dyDescent="0.3">
      <c r="W97" s="56">
        <f>[1]Sheet1!I100</f>
        <v>164.22725853362167</v>
      </c>
      <c r="X97" s="51">
        <v>4.0989167127426028E-2</v>
      </c>
      <c r="Y97" s="56" t="str">
        <f>[1]Sheet1!K100</f>
        <v>Soraya Mason</v>
      </c>
    </row>
    <row r="98" spans="23:25" x14ac:dyDescent="0.3">
      <c r="W98" s="56">
        <f>[1]Sheet1!I101</f>
        <v>0</v>
      </c>
      <c r="Y98" s="56" t="str">
        <f>[1]Sheet1!K101</f>
        <v>Stefanie Sperring</v>
      </c>
    </row>
    <row r="99" spans="23:25" x14ac:dyDescent="0.3">
      <c r="W99" s="56">
        <f>[1]Sheet1!I102</f>
        <v>182.7620215415576</v>
      </c>
      <c r="X99" s="51">
        <v>4.5615223151152351E-2</v>
      </c>
      <c r="Y99" s="56" t="str">
        <f>[1]Sheet1!K102</f>
        <v>Stephen Feber</v>
      </c>
    </row>
    <row r="100" spans="23:25" x14ac:dyDescent="0.3">
      <c r="W100" s="56">
        <f>[1]Sheet1!I103</f>
        <v>125.91442629419305</v>
      </c>
      <c r="X100" s="51">
        <v>3.1426740659316471E-2</v>
      </c>
      <c r="Y100" s="56" t="str">
        <f>[1]Sheet1!K103</f>
        <v>Steve Bunker</v>
      </c>
    </row>
    <row r="101" spans="23:25" x14ac:dyDescent="0.3">
      <c r="W101" s="56">
        <f>[1]Sheet1!I104</f>
        <v>0</v>
      </c>
      <c r="Y101" s="56" t="str">
        <f>[1]Sheet1!K104</f>
        <v>Steve Dempsey</v>
      </c>
    </row>
    <row r="102" spans="23:25" x14ac:dyDescent="0.3">
      <c r="W102" s="56">
        <f>[1]Sheet1!I105</f>
        <v>148.41100556634382</v>
      </c>
      <c r="X102" s="51">
        <v>3.7041618821535775E-2</v>
      </c>
      <c r="Y102" s="56" t="str">
        <f>[1]Sheet1!K105</f>
        <v>Steve Russell</v>
      </c>
    </row>
    <row r="103" spans="23:25" x14ac:dyDescent="0.3">
      <c r="W103" s="56">
        <f>[1]Sheet1!I106</f>
        <v>155.36959516962577</v>
      </c>
      <c r="X103" s="51">
        <v>3.8778399881920458E-2</v>
      </c>
      <c r="Y103" s="56" t="str">
        <f>[1]Sheet1!K106</f>
        <v>Sue Strang</v>
      </c>
    </row>
    <row r="104" spans="23:25" x14ac:dyDescent="0.3">
      <c r="W104" s="56">
        <f>[1]Sheet1!I107</f>
        <v>0</v>
      </c>
      <c r="Y104" s="56" t="str">
        <f>[1]Sheet1!K107</f>
        <v>Thomas Peers</v>
      </c>
    </row>
    <row r="105" spans="23:25" x14ac:dyDescent="0.3">
      <c r="W105" s="56">
        <f>[1]Sheet1!I108</f>
        <v>0</v>
      </c>
      <c r="Y105" s="56" t="str">
        <f>[1]Sheet1!K108</f>
        <v>Tim Natrajan</v>
      </c>
    </row>
    <row r="106" spans="23:25" x14ac:dyDescent="0.3">
      <c r="W106" s="56">
        <f>[1]Sheet1!I109</f>
        <v>117.13064066326024</v>
      </c>
      <c r="X106" s="51">
        <v>2.923441241580458E-2</v>
      </c>
      <c r="Y106" s="56" t="str">
        <f>[1]Sheet1!K109</f>
        <v>Tom McGaff</v>
      </c>
    </row>
    <row r="107" spans="23:25" x14ac:dyDescent="0.3">
      <c r="W107" s="56">
        <f>[1]Sheet1!I110</f>
        <v>137.75046147559888</v>
      </c>
      <c r="X107" s="51">
        <v>3.4380874026143725E-2</v>
      </c>
      <c r="Y107" s="56" t="str">
        <f>[1]Sheet1!K110</f>
        <v>Tony Hulme</v>
      </c>
    </row>
    <row r="108" spans="23:25" x14ac:dyDescent="0.3">
      <c r="W108" s="56">
        <f>[1]Sheet1!I111</f>
        <v>188.89482104149397</v>
      </c>
      <c r="X108" s="51">
        <v>4.7145896840200277E-2</v>
      </c>
      <c r="Y108" s="56" t="str">
        <f>[1]Sheet1!K111</f>
        <v>Trevor Faulkner</v>
      </c>
    </row>
    <row r="109" spans="23:25" x14ac:dyDescent="0.3">
      <c r="W109" s="56">
        <f>[1]Sheet1!I112</f>
        <v>0</v>
      </c>
      <c r="Y109" s="56" t="str">
        <f>[1]Sheet1!K112</f>
        <v>Trevor Morris</v>
      </c>
    </row>
    <row r="110" spans="23:25" x14ac:dyDescent="0.3">
      <c r="W110" s="56">
        <f>[1]Sheet1!I113</f>
        <v>0</v>
      </c>
      <c r="Y110" s="56" t="str">
        <f>[1]Sheet1!K113</f>
        <v>Vicky Jackson-Nocker</v>
      </c>
    </row>
    <row r="111" spans="23:25" x14ac:dyDescent="0.3">
      <c r="W111" s="56">
        <f>[1]Sheet1!I114</f>
        <v>0</v>
      </c>
      <c r="Y111" s="56" t="str">
        <f>[1]Sheet1!K114</f>
        <v>Vicky McKinnon</v>
      </c>
    </row>
    <row r="112" spans="23:25" x14ac:dyDescent="0.3">
      <c r="W112" s="56">
        <f>[1]Sheet1!I115</f>
        <v>0</v>
      </c>
      <c r="Y112" s="56" t="str">
        <f>[1]Sheet1!K115</f>
        <v>Zoe Eyre</v>
      </c>
    </row>
    <row r="113" spans="23:25" x14ac:dyDescent="0.3">
      <c r="W113" s="56">
        <f>[1]Sheet1!I116</f>
        <v>129.82981351752832</v>
      </c>
      <c r="Y113" s="56" t="str">
        <f>[1]Sheet1!K116</f>
        <v>Tim Billington</v>
      </c>
    </row>
    <row r="114" spans="23:25" x14ac:dyDescent="0.3">
      <c r="W114" s="56">
        <f>[1]Sheet1!I117</f>
        <v>0</v>
      </c>
      <c r="Y114" s="56">
        <f>[1]Sheet1!K117</f>
        <v>0</v>
      </c>
    </row>
    <row r="115" spans="23:25" x14ac:dyDescent="0.3">
      <c r="W115" s="56">
        <f>[1]Sheet1!I118</f>
        <v>142.66356976846913</v>
      </c>
      <c r="Y115" s="56" t="str">
        <f>[1]Sheet1!K118</f>
        <v>Amy Longmore</v>
      </c>
    </row>
    <row r="116" spans="23:25" x14ac:dyDescent="0.3">
      <c r="W116" s="56">
        <f>[1]Sheet1!I119</f>
        <v>0</v>
      </c>
      <c r="Y116" s="56" t="e">
        <f>[1]Sheet1!K119</f>
        <v>#REF!</v>
      </c>
    </row>
    <row r="117" spans="23:25" x14ac:dyDescent="0.3">
      <c r="W117" s="56">
        <f>[1]Sheet1!I120</f>
        <v>0</v>
      </c>
      <c r="Y117" s="56">
        <f>[1]Sheet1!K120</f>
        <v>0</v>
      </c>
    </row>
    <row r="118" spans="23:25" x14ac:dyDescent="0.3">
      <c r="W118" s="56">
        <f>[1]Sheet1!I121</f>
        <v>0</v>
      </c>
      <c r="Y118" s="56" t="str">
        <f>[1]Sheet1!K121</f>
        <v>James Grannan</v>
      </c>
    </row>
    <row r="119" spans="23:25" x14ac:dyDescent="0.3">
      <c r="W119" s="56">
        <f>[1]Sheet1!I122</f>
        <v>160.43323401749893</v>
      </c>
      <c r="Y119" s="56" t="str">
        <f>[1]Sheet1!K122</f>
        <v>Rob Dunkley</v>
      </c>
    </row>
    <row r="120" spans="23:25" x14ac:dyDescent="0.3">
      <c r="W120" s="56">
        <f>[1]Sheet1!I123</f>
        <v>0</v>
      </c>
      <c r="Y120" s="56" t="str">
        <f>[1]Sheet1!K123</f>
        <v>Becky Ellis</v>
      </c>
    </row>
    <row r="121" spans="23:25" x14ac:dyDescent="0.3">
      <c r="W121" s="56">
        <f>[1]Sheet1!I124</f>
        <v>0</v>
      </c>
      <c r="Y121" s="56" t="str">
        <f>[1]Sheet1!K124</f>
        <v>Bradley Murphy</v>
      </c>
    </row>
    <row r="122" spans="23:25" x14ac:dyDescent="0.3">
      <c r="W122" s="56">
        <f>[1]Sheet1!I125</f>
        <v>0</v>
      </c>
      <c r="Y122" s="56" t="str">
        <f>[1]Sheet1!K125</f>
        <v>Stuart Parrott</v>
      </c>
    </row>
    <row r="123" spans="23:25" x14ac:dyDescent="0.3">
      <c r="W123" s="56">
        <f>[1]Sheet1!I126</f>
        <v>133.45959892287692</v>
      </c>
      <c r="Y123" s="56" t="str">
        <f>[1]Sheet1!K126</f>
        <v>Christian Hook</v>
      </c>
    </row>
    <row r="124" spans="23:25" x14ac:dyDescent="0.3">
      <c r="W124" s="56">
        <f>[1]Sheet1!I127</f>
        <v>118.84057702330783</v>
      </c>
      <c r="Y124" s="56" t="str">
        <f>[1]Sheet1!K127</f>
        <v>Brian McCoubrey</v>
      </c>
    </row>
    <row r="125" spans="23:25" x14ac:dyDescent="0.3">
      <c r="W125" s="56">
        <f>[1]Sheet1!I128</f>
        <v>109.87430711614694</v>
      </c>
      <c r="Y125" s="56" t="str">
        <f>[1]Sheet1!K128</f>
        <v>Jon Cheshire</v>
      </c>
    </row>
    <row r="126" spans="23:25" x14ac:dyDescent="0.3">
      <c r="W126" s="56">
        <f>[1]Sheet1!I129</f>
        <v>0</v>
      </c>
      <c r="Y126" s="56" t="str">
        <f>[1]Sheet1!K129</f>
        <v>Paul Hawkins</v>
      </c>
    </row>
    <row r="127" spans="23:25" x14ac:dyDescent="0.3">
      <c r="W127" s="56">
        <f>[1]Sheet1!I130</f>
        <v>0</v>
      </c>
      <c r="Y127" s="56" t="str">
        <f>[1]Sheet1!K130</f>
        <v>Richard Pegram</v>
      </c>
    </row>
    <row r="128" spans="23:25" x14ac:dyDescent="0.3">
      <c r="W128" s="56">
        <f>[1]Sheet1!I131</f>
        <v>0</v>
      </c>
      <c r="Y128" s="56" t="str">
        <f>[1]Sheet1!K131</f>
        <v>deanna Grace</v>
      </c>
    </row>
    <row r="129" spans="23:25" x14ac:dyDescent="0.3">
      <c r="W129" s="56">
        <f>[1]Sheet1!I132</f>
        <v>152.58454849233641</v>
      </c>
      <c r="Y129" s="56" t="str">
        <f>[1]Sheet1!K132</f>
        <v>Colin Walton</v>
      </c>
    </row>
    <row r="130" spans="23:25" x14ac:dyDescent="0.3">
      <c r="W130" s="56" t="e">
        <f>[1]Sheet1!I133</f>
        <v>#NUM!</v>
      </c>
      <c r="Y130" s="56" t="str">
        <f>[1]Sheet1!K133</f>
        <v>Mathew Turner</v>
      </c>
    </row>
    <row r="131" spans="23:25" x14ac:dyDescent="0.3">
      <c r="W131" s="56" t="e">
        <f>[1]Sheet1!I134</f>
        <v>#NUM!</v>
      </c>
      <c r="Y131" s="56" t="str">
        <f>[1]Sheet1!K134</f>
        <v>Athenias Hill</v>
      </c>
    </row>
    <row r="132" spans="23:25" x14ac:dyDescent="0.3">
      <c r="W132" s="56">
        <f>[1]Sheet1!I135</f>
        <v>116.56141297753034</v>
      </c>
      <c r="Y132" s="56" t="str">
        <f>[1]Sheet1!K135</f>
        <v>Vinny Booth</v>
      </c>
    </row>
    <row r="133" spans="23:25" x14ac:dyDescent="0.3">
      <c r="W133" s="56">
        <f>[1]Sheet1!I136</f>
        <v>120.08786530479583</v>
      </c>
      <c r="Y133" s="56" t="str">
        <f>[1]Sheet1!K136</f>
        <v>Ivan Vukomanovic</v>
      </c>
    </row>
    <row r="134" spans="23:25" x14ac:dyDescent="0.3">
      <c r="W134" s="56">
        <f>[1]Sheet1!I137</f>
        <v>144.68490297175097</v>
      </c>
      <c r="Y134" s="56" t="str">
        <f>[1]Sheet1!K137</f>
        <v>Mark Crossland</v>
      </c>
    </row>
    <row r="135" spans="23:25" x14ac:dyDescent="0.3">
      <c r="W135" s="56">
        <f>[1]Sheet1!I138</f>
        <v>122.9762315354598</v>
      </c>
      <c r="Y135" s="56" t="str">
        <f>[1]Sheet1!K138</f>
        <v>James MacDonald</v>
      </c>
    </row>
    <row r="136" spans="23:25" x14ac:dyDescent="0.3">
      <c r="W136" s="56">
        <f>[1]Sheet1!I139</f>
        <v>117.55648366454766</v>
      </c>
      <c r="Y136" s="56" t="str">
        <f>[1]Sheet1!K139</f>
        <v>Stuart Parrott</v>
      </c>
    </row>
    <row r="137" spans="23:25" x14ac:dyDescent="0.3">
      <c r="W137" s="56">
        <f>[1]Sheet1!I140</f>
        <v>145.15297256234626</v>
      </c>
      <c r="Y137" s="56" t="str">
        <f>[1]Sheet1!K140</f>
        <v>Ginny Coates</v>
      </c>
    </row>
    <row r="138" spans="23:25" x14ac:dyDescent="0.3">
      <c r="W138" s="56">
        <f>[1]Sheet1!I141</f>
        <v>0</v>
      </c>
      <c r="Y138" s="56">
        <f>[1]Sheet1!K141</f>
        <v>0</v>
      </c>
    </row>
    <row r="139" spans="23:25" x14ac:dyDescent="0.3">
      <c r="W139" s="56">
        <f>[1]Sheet1!I142</f>
        <v>0</v>
      </c>
      <c r="Y139" s="56">
        <f>[1]Sheet1!K142</f>
        <v>0</v>
      </c>
    </row>
    <row r="140" spans="23:25" x14ac:dyDescent="0.3">
      <c r="W140" s="56">
        <f>[1]Sheet1!I143</f>
        <v>0</v>
      </c>
      <c r="Y140" s="56">
        <f>[1]Sheet1!K143</f>
        <v>0</v>
      </c>
    </row>
    <row r="141" spans="23:25" x14ac:dyDescent="0.3">
      <c r="W141" s="56">
        <f>[1]Sheet1!I144</f>
        <v>0</v>
      </c>
      <c r="Y141" s="56">
        <f>[1]Sheet1!K144</f>
        <v>0</v>
      </c>
    </row>
    <row r="142" spans="23:25" x14ac:dyDescent="0.3">
      <c r="W142" s="56">
        <f>[1]Sheet1!I145</f>
        <v>0</v>
      </c>
      <c r="Y142" s="56">
        <f>[1]Sheet1!K145</f>
        <v>0</v>
      </c>
    </row>
    <row r="143" spans="23:25" x14ac:dyDescent="0.3">
      <c r="W143" s="56">
        <f>[1]Sheet1!I146</f>
        <v>0</v>
      </c>
      <c r="Y143" s="56">
        <f>[1]Sheet1!K146</f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zoomScale="85" zoomScaleNormal="85" workbookViewId="0">
      <selection activeCell="B1" sqref="B1:F1048576"/>
    </sheetView>
  </sheetViews>
  <sheetFormatPr defaultRowHeight="14.4" x14ac:dyDescent="0.3"/>
  <cols>
    <col min="1" max="1" width="19" customWidth="1"/>
    <col min="2" max="6" width="3.77734375" customWidth="1"/>
    <col min="16" max="16" width="12.21875" customWidth="1"/>
    <col min="18" max="18" width="14.109375" customWidth="1"/>
    <col min="19" max="19" width="18.77734375" customWidth="1"/>
    <col min="20" max="21" width="10.88671875" customWidth="1"/>
  </cols>
  <sheetData>
    <row r="1" spans="1:23" x14ac:dyDescent="0.3">
      <c r="G1" t="str">
        <f>'2016 4-Series times'!G1</f>
        <v>Bramhall</v>
      </c>
      <c r="H1" t="str">
        <f>'2016 4-Series times'!H1</f>
        <v>Burnage</v>
      </c>
      <c r="I1" t="str">
        <f>'2016 4-Series times'!I1</f>
        <v>Cheadle Hulme</v>
      </c>
      <c r="J1" t="str">
        <f>'2016 4-Series times'!J1</f>
        <v>Congleton</v>
      </c>
      <c r="K1" t="str">
        <f>'2016 4-Series times'!K1</f>
        <v>Lyme Park</v>
      </c>
      <c r="L1" t="str">
        <f>'2016 4-Series times'!L1</f>
        <v>South Manchester</v>
      </c>
      <c r="M1" t="str">
        <f>'2016 4-Series times'!M1</f>
        <v>Stretford</v>
      </c>
      <c r="N1" t="str">
        <f>'2016 4-Series times'!N1</f>
        <v>Wilmslow</v>
      </c>
      <c r="O1" t="s">
        <v>278</v>
      </c>
      <c r="P1" t="str">
        <f>'2016 4-Series times'!P1</f>
        <v>Wythenshawe</v>
      </c>
    </row>
    <row r="2" spans="1:23" x14ac:dyDescent="0.3">
      <c r="G2" s="52">
        <f>MEDIAN(G5:G36)</f>
        <v>1.1277640721297747E-2</v>
      </c>
      <c r="H2" s="52">
        <f t="shared" ref="H2:P2" si="0">MEDIAN(H5:H36)</f>
        <v>1.1381740029609014E-2</v>
      </c>
      <c r="I2" s="52">
        <f t="shared" si="0"/>
        <v>1.159842765689317E-2</v>
      </c>
      <c r="J2" s="52">
        <f t="shared" si="0"/>
        <v>1.085521924636478E-2</v>
      </c>
      <c r="K2" s="52">
        <f t="shared" si="0"/>
        <v>1.2153491315337198E-2</v>
      </c>
      <c r="L2" s="52">
        <f t="shared" si="0"/>
        <v>1.078726519477049E-2</v>
      </c>
      <c r="M2" s="52">
        <f t="shared" si="0"/>
        <v>1.0788685612080235E-2</v>
      </c>
      <c r="N2" s="52">
        <f t="shared" si="0"/>
        <v>1.1254415819040521E-2</v>
      </c>
      <c r="O2" s="52">
        <f t="shared" si="0"/>
        <v>1.2117546456045998E-2</v>
      </c>
      <c r="P2" s="52">
        <f t="shared" si="0"/>
        <v>1.1197911618055691E-2</v>
      </c>
    </row>
    <row r="3" spans="1:23" x14ac:dyDescent="0.3">
      <c r="G3" s="57">
        <f t="shared" ref="G3:P3" si="1">G2/$N2</f>
        <v>1.0020636257474984</v>
      </c>
      <c r="H3" s="57">
        <f t="shared" si="1"/>
        <v>1.0113132669536773</v>
      </c>
      <c r="I3" s="57">
        <f t="shared" si="1"/>
        <v>1.0305668320225596</v>
      </c>
      <c r="J3" s="57">
        <f t="shared" si="1"/>
        <v>0.96452978287861291</v>
      </c>
      <c r="K3" s="57">
        <f>K2/$N2</f>
        <v>1.0798864650776094</v>
      </c>
      <c r="L3" s="57">
        <f t="shared" si="1"/>
        <v>0.95849179275216634</v>
      </c>
      <c r="M3" s="57">
        <f t="shared" si="1"/>
        <v>0.95861800252907381</v>
      </c>
      <c r="N3" s="57">
        <f t="shared" si="1"/>
        <v>1</v>
      </c>
      <c r="O3" s="57">
        <f>O2/$N2</f>
        <v>1.0766926201131835</v>
      </c>
      <c r="P3" s="57">
        <f t="shared" si="1"/>
        <v>0.99497937503879719</v>
      </c>
    </row>
    <row r="5" spans="1:23" x14ac:dyDescent="0.3">
      <c r="A5" t="str">
        <f>'2016 4-Series times'!A5</f>
        <v>Alan Turner</v>
      </c>
      <c r="G5" s="51" t="str">
        <f>IF('2016 4-Series times'!G5="","",'2016 4-Series times'!G5/'2016 4-Series times'!$U5*100)</f>
        <v/>
      </c>
      <c r="H5" s="51" t="str">
        <f>IF('2016 4-Series times'!H5="","",'2016 4-Series times'!H5/'2016 4-Series times'!$U5*100)</f>
        <v/>
      </c>
      <c r="I5" s="51" t="str">
        <f>IF('2016 4-Series times'!I5="","",'2016 4-Series times'!I5/'2016 4-Series times'!$U5*100)</f>
        <v/>
      </c>
      <c r="J5" s="51">
        <f>IF('2016 4-Series times'!J5="","",'2016 4-Series times'!J5/'2016 4-Series times'!$U5*100)</f>
        <v>1.0726337358075325E-2</v>
      </c>
      <c r="K5" s="51">
        <f>IF('2016 4-Series times'!K5="","",'2016 4-Series times'!K5/'2016 4-Series times'!$U5*100)</f>
        <v>1.1956687062735236E-2</v>
      </c>
      <c r="L5" s="51">
        <f>IF('2016 4-Series times'!L5="","",'2016 4-Series times'!L5/'2016 4-Series times'!$U5*100)</f>
        <v>1.0668535694098017E-2</v>
      </c>
      <c r="M5" s="51" t="str">
        <f>IF('2016 4-Series times'!M5="","",'2016 4-Series times'!M5/'2016 4-Series times'!$U5*100)</f>
        <v/>
      </c>
      <c r="N5" s="51">
        <f>IF('2016 4-Series times'!N5="","",'2016 4-Series times'!N5/'2016 4-Series times'!$U5*100)</f>
        <v>1.0916257111143635E-2</v>
      </c>
      <c r="P5" s="51">
        <f>IF('2016 4-Series times'!P5="","",'2016 4-Series times'!P5/'2016 4-Series times'!$U5*100)</f>
        <v>1.108140472250738E-2</v>
      </c>
      <c r="S5" t="str">
        <f>'2016 4-Series times'!A5</f>
        <v>Alan Turner</v>
      </c>
      <c r="T5" s="48" t="s">
        <v>86</v>
      </c>
      <c r="U5" s="49">
        <v>148.99071950390319</v>
      </c>
    </row>
    <row r="6" spans="1:23" x14ac:dyDescent="0.3">
      <c r="A6" t="str">
        <f>'2016 4-Series times'!A6</f>
        <v>Andy Whitingham</v>
      </c>
      <c r="G6" s="51">
        <f>IF('2016 4-Series times'!G6="","",'2016 4-Series times'!G6/'2016 4-Series times'!$U6*100)</f>
        <v>1.12071177047932E-2</v>
      </c>
      <c r="H6" s="51" t="str">
        <f>IF('2016 4-Series times'!H6="","",'2016 4-Series times'!H6/'2016 4-Series times'!$U6*100)</f>
        <v/>
      </c>
      <c r="I6" s="51">
        <f>IF('2016 4-Series times'!I6="","",'2016 4-Series times'!I6/'2016 4-Series times'!$U6*100)</f>
        <v>1.180749901040712E-2</v>
      </c>
      <c r="J6" s="51">
        <f>IF('2016 4-Series times'!J6="","",'2016 4-Series times'!J6/'2016 4-Series times'!$U6*100)</f>
        <v>1.1017523608283541E-2</v>
      </c>
      <c r="K6" s="51">
        <f>IF('2016 4-Series times'!K6="","",'2016 4-Series times'!K6/'2016 4-Series times'!$U6*100)</f>
        <v>1.186016403721536E-2</v>
      </c>
      <c r="L6" s="51">
        <f>IF('2016 4-Series times'!L6="","",'2016 4-Series times'!L6/'2016 4-Series times'!$U6*100)</f>
        <v>1.1322980763771326E-2</v>
      </c>
      <c r="M6" s="51">
        <f>IF('2016 4-Series times'!M6="","",'2016 4-Series times'!M6/'2016 4-Series times'!$U6*100)</f>
        <v>1.0901660549305414E-2</v>
      </c>
      <c r="N6" s="51">
        <f>IF('2016 4-Series times'!N6="","",'2016 4-Series times'!N6/'2016 4-Series times'!$U6*100)</f>
        <v>1.1480975844196044E-2</v>
      </c>
      <c r="O6" s="51" t="str">
        <f>IF('2016 4-Series times'!O6="","",'2016 4-Series times'!O6/'2016 4-Series times'!$U6*100)</f>
        <v/>
      </c>
      <c r="P6" s="51">
        <f>IF('2016 4-Series times'!P6="","",'2016 4-Series times'!P6/'2016 4-Series times'!$U6*100)</f>
        <v>1.1491508849557689E-2</v>
      </c>
      <c r="S6" t="str">
        <f>'2016 4-Series times'!A6</f>
        <v>Andy Whitingham</v>
      </c>
      <c r="V6" s="48" t="s">
        <v>534</v>
      </c>
      <c r="W6" s="49">
        <v>122.95125565153097</v>
      </c>
    </row>
    <row r="7" spans="1:23" x14ac:dyDescent="0.3">
      <c r="A7" t="str">
        <f>'2016 4-Series times'!A7</f>
        <v>Bernard McCarron</v>
      </c>
      <c r="G7" s="51">
        <f>IF('2016 4-Series times'!G7="","",'2016 4-Series times'!G7/'2016 4-Series times'!$U7*100)</f>
        <v>1.2199575026099214E-2</v>
      </c>
      <c r="H7" s="51">
        <f>IF('2016 4-Series times'!H7="","",'2016 4-Series times'!H7/'2016 4-Series times'!$U7*100)</f>
        <v>1.1371315335501248E-2</v>
      </c>
      <c r="I7" s="51" t="str">
        <f>IF('2016 4-Series times'!I7="","",'2016 4-Series times'!I7/'2016 4-Series times'!$U7*100)</f>
        <v/>
      </c>
      <c r="J7" s="51">
        <f>IF('2016 4-Series times'!J7="","",'2016 4-Series times'!J7/'2016 4-Series times'!$U7*100)</f>
        <v>1.0594821875565654E-2</v>
      </c>
      <c r="K7" s="51">
        <f>IF('2016 4-Series times'!K7="","",'2016 4-Series times'!K7/'2016 4-Series times'!$U7*100)</f>
        <v>1.234624601297594E-2</v>
      </c>
      <c r="L7" s="51">
        <f>IF('2016 4-Series times'!L7="","",'2016 4-Series times'!L7/'2016 4-Series times'!$U7*100)</f>
        <v>1.0482661709130514E-2</v>
      </c>
      <c r="M7" s="51">
        <f>IF('2016 4-Series times'!M7="","",'2016 4-Series times'!M7/'2016 4-Series times'!$U7*100)</f>
        <v>1.087090843909831E-2</v>
      </c>
      <c r="N7" s="51" t="str">
        <f>IF('2016 4-Series times'!N7="","",'2016 4-Series times'!N7/'2016 4-Series times'!$U7*100)</f>
        <v/>
      </c>
      <c r="O7" s="51">
        <f>IF('2016 4-Series times'!O7="","",'2016 4-Series times'!O7/'2016 4-Series times'!$U7*100)</f>
        <v>1.2311735192534356E-2</v>
      </c>
      <c r="P7" s="51">
        <f>IF('2016 4-Series times'!P7="","",'2016 4-Series times'!P7/'2016 4-Series times'!$U7*100)</f>
        <v>1.1587007963261136E-2</v>
      </c>
      <c r="S7" t="str">
        <f>'2016 4-Series times'!A7</f>
        <v>Bernard McCarron</v>
      </c>
      <c r="V7" s="48" t="s">
        <v>535</v>
      </c>
      <c r="W7" s="49" t="s">
        <v>536</v>
      </c>
    </row>
    <row r="8" spans="1:23" x14ac:dyDescent="0.3">
      <c r="A8" t="str">
        <f>'2016 4-Series times'!A8</f>
        <v>Brian McCoubry</v>
      </c>
      <c r="G8" s="51" t="str">
        <f>IF('2016 4-Series times'!G8="","",'2016 4-Series times'!G8/'2016 4-Series times'!$U8*100)</f>
        <v/>
      </c>
      <c r="H8" s="51">
        <f>IF('2016 4-Series times'!H8="","",'2016 4-Series times'!H8/'2016 4-Series times'!$U8*100)</f>
        <v>1.18622970161592E-2</v>
      </c>
      <c r="I8" s="51" t="str">
        <f>IF('2016 4-Series times'!I8="","",'2016 4-Series times'!I8/'2016 4-Series times'!$U8*100)</f>
        <v/>
      </c>
      <c r="J8" s="51">
        <f>IF('2016 4-Series times'!J8="","",'2016 4-Series times'!J8/'2016 4-Series times'!$U8*100)</f>
        <v>1.1161077488110382E-2</v>
      </c>
      <c r="K8" s="51">
        <f>IF('2016 4-Series times'!K8="","",'2016 4-Series times'!K8/'2016 4-Series times'!$U8*100)</f>
        <v>1.2495342423425496E-2</v>
      </c>
      <c r="L8" s="51" t="str">
        <f>IF('2016 4-Series times'!L8="","",'2016 4-Series times'!L8/'2016 4-Series times'!$U8*100)</f>
        <v/>
      </c>
      <c r="M8" s="51" t="str">
        <f>IF('2016 4-Series times'!M8="","",'2016 4-Series times'!M8/'2016 4-Series times'!$U8*100)</f>
        <v/>
      </c>
      <c r="N8" s="51">
        <f>IF('2016 4-Series times'!N8="","",'2016 4-Series times'!N8/'2016 4-Series times'!$U8*100)</f>
        <v>1.2057080218394984E-2</v>
      </c>
      <c r="P8" s="51" t="str">
        <f>IF('2016 4-Series times'!P8="","",'2016 4-Series times'!P8/'2016 4-Series times'!$U8*100)</f>
        <v/>
      </c>
      <c r="S8" t="str">
        <f>'2016 4-Series times'!A8</f>
        <v>Brian McCoubry</v>
      </c>
      <c r="V8" s="48" t="s">
        <v>537</v>
      </c>
      <c r="W8" s="49">
        <v>158.84271745721622</v>
      </c>
    </row>
    <row r="9" spans="1:23" x14ac:dyDescent="0.3">
      <c r="A9" t="str">
        <f>'2016 4-Series times'!A9</f>
        <v>Catriona Marshall</v>
      </c>
      <c r="G9" s="51" t="str">
        <f>IF('2016 4-Series times'!G9="","",'2016 4-Series times'!G9/'2016 4-Series times'!$U9*100)</f>
        <v/>
      </c>
      <c r="H9" s="51" t="str">
        <f>IF('2016 4-Series times'!H9="","",'2016 4-Series times'!H9/'2016 4-Series times'!$U9*100)</f>
        <v/>
      </c>
      <c r="I9" s="51" t="str">
        <f>IF('2016 4-Series times'!I9="","",'2016 4-Series times'!I9/'2016 4-Series times'!$U9*100)</f>
        <v/>
      </c>
      <c r="J9" s="51">
        <f>IF('2016 4-Series times'!J9="","",'2016 4-Series times'!J9/'2016 4-Series times'!$U9*100)</f>
        <v>1.0499735996846045E-2</v>
      </c>
      <c r="K9" s="51" t="str">
        <f>IF('2016 4-Series times'!K9="","",'2016 4-Series times'!K9/'2016 4-Series times'!$U9*100)</f>
        <v/>
      </c>
      <c r="L9" s="51">
        <f>IF('2016 4-Series times'!L9="","",'2016 4-Series times'!L9/'2016 4-Series times'!$U9*100)</f>
        <v>1.0715431233758512E-2</v>
      </c>
      <c r="M9" s="51" t="str">
        <f>IF('2016 4-Series times'!M9="","",'2016 4-Series times'!M9/'2016 4-Series times'!$U9*100)</f>
        <v/>
      </c>
      <c r="N9" s="51" t="str">
        <f>IF('2016 4-Series times'!N9="","",'2016 4-Series times'!N9/'2016 4-Series times'!$U9*100)</f>
        <v/>
      </c>
      <c r="P9" s="51">
        <f>IF('2016 4-Series times'!P9="","",'2016 4-Series times'!P9/'2016 4-Series times'!$U9*100)</f>
        <v>1.0900312865397766E-2</v>
      </c>
      <c r="S9" t="str">
        <f>'2016 4-Series times'!A9</f>
        <v>Catriona Marshall</v>
      </c>
      <c r="T9" s="48" t="s">
        <v>66</v>
      </c>
      <c r="U9" s="49">
        <v>114.74753312155639</v>
      </c>
    </row>
    <row r="10" spans="1:23" x14ac:dyDescent="0.3">
      <c r="A10" t="str">
        <f>'2016 4-Series times'!A10</f>
        <v>Carolyn Hirons</v>
      </c>
      <c r="G10" s="51" t="str">
        <f>IF('2016 4-Series times'!G10="","",'2016 4-Series times'!G10/'2016 4-Series times'!$U10*100)</f>
        <v/>
      </c>
      <c r="H10" s="51">
        <f>IF('2016 4-Series times'!H10="","",'2016 4-Series times'!H10/'2016 4-Series times'!$U10*100)</f>
        <v>1.166019776123875E-2</v>
      </c>
      <c r="I10" s="51" t="str">
        <f>IF('2016 4-Series times'!I10="","",'2016 4-Series times'!I10/'2016 4-Series times'!$U10*100)</f>
        <v/>
      </c>
      <c r="J10" s="51">
        <f>IF('2016 4-Series times'!J10="","",'2016 4-Series times'!J10/'2016 4-Series times'!$U10*100)</f>
        <v>1.1445404644584354E-2</v>
      </c>
      <c r="K10" s="51">
        <f>IF('2016 4-Series times'!K10="","",'2016 4-Series times'!K10/'2016 4-Series times'!$U10*100)</f>
        <v>1.3071695384967651E-2</v>
      </c>
      <c r="L10" s="51" t="str">
        <f>IF('2016 4-Series times'!L10="","",'2016 4-Series times'!L10/'2016 4-Series times'!$U10*100)</f>
        <v/>
      </c>
      <c r="M10" s="51">
        <f>IF('2016 4-Series times'!M10="","",'2016 4-Series times'!M10/'2016 4-Series times'!$U10*100)</f>
        <v>1.136869281720778E-2</v>
      </c>
      <c r="N10" s="51" t="str">
        <f>IF('2016 4-Series times'!N10="","",'2016 4-Series times'!N10/'2016 4-Series times'!$U10*100)</f>
        <v/>
      </c>
      <c r="P10" s="51" t="str">
        <f>IF('2016 4-Series times'!P10="","",'2016 4-Series times'!P10/'2016 4-Series times'!$U10*100)</f>
        <v/>
      </c>
      <c r="S10" t="str">
        <f>'2016 4-Series times'!A10</f>
        <v>Carolyn Hirons</v>
      </c>
      <c r="V10" s="48" t="s">
        <v>538</v>
      </c>
      <c r="W10" s="49">
        <v>135.02498184431002</v>
      </c>
    </row>
    <row r="11" spans="1:23" x14ac:dyDescent="0.3">
      <c r="A11" t="str">
        <f>'2016 4-Series times'!A11</f>
        <v>Chris Cannon</v>
      </c>
      <c r="G11" s="51">
        <f>IF('2016 4-Series times'!G11="","",'2016 4-Series times'!G11/'2016 4-Series times'!$U11*100)</f>
        <v>1.1335288546852991E-2</v>
      </c>
      <c r="H11" s="51">
        <f>IF('2016 4-Series times'!H11="","",'2016 4-Series times'!H11/'2016 4-Series times'!$U11*100)</f>
        <v>1.0760136485279055E-2</v>
      </c>
      <c r="I11" s="51">
        <f>IF('2016 4-Series times'!I11="","",'2016 4-Series times'!I11/'2016 4-Series times'!$U11*100)</f>
        <v>1.2301863539220302E-2</v>
      </c>
      <c r="J11" s="51">
        <f>IF('2016 4-Series times'!J11="","",'2016 4-Series times'!J11/'2016 4-Series times'!$U11*100)</f>
        <v>1.0624336692962987E-2</v>
      </c>
      <c r="K11" s="51">
        <f>IF('2016 4-Series times'!K11="","",'2016 4-Series times'!K11/'2016 4-Series times'!$U11*100)</f>
        <v>1.1878487716117263E-2</v>
      </c>
      <c r="L11" s="51">
        <f>IF('2016 4-Series times'!L11="","",'2016 4-Series times'!L11/'2016 4-Series times'!$U11*100)</f>
        <v>1.0400666446795343E-2</v>
      </c>
      <c r="M11" s="51">
        <f>IF('2016 4-Series times'!M11="","",'2016 4-Series times'!M11/'2016 4-Series times'!$U11*100)</f>
        <v>1.027285487755669E-2</v>
      </c>
      <c r="N11" s="51">
        <f>IF('2016 4-Series times'!N11="","",'2016 4-Series times'!N11/'2016 4-Series times'!$U11*100)</f>
        <v>1.0816054046820966E-2</v>
      </c>
      <c r="P11" s="51">
        <f>IF('2016 4-Series times'!P11="","",'2016 4-Series times'!P11/'2016 4-Series times'!$U11*100)</f>
        <v>1.0816054046820966E-2</v>
      </c>
      <c r="S11" t="str">
        <f>'2016 4-Series times'!A11</f>
        <v>Chris Cannon</v>
      </c>
      <c r="V11" s="48" t="s">
        <v>539</v>
      </c>
      <c r="W11" s="49">
        <v>152.9003512799911</v>
      </c>
    </row>
    <row r="12" spans="1:23" x14ac:dyDescent="0.3">
      <c r="A12" t="str">
        <f>'2016 4-Series times'!A12</f>
        <v>Christian Hook</v>
      </c>
      <c r="G12" s="51">
        <f>IF('2016 4-Series times'!G12="","",'2016 4-Series times'!G12/'2016 4-Series times'!$U12*100)</f>
        <v>1.2228003512789709E-2</v>
      </c>
      <c r="H12" s="51" t="str">
        <f>IF('2016 4-Series times'!H12="","",'2016 4-Series times'!H12/'2016 4-Series times'!$U12*100)</f>
        <v/>
      </c>
      <c r="I12" s="51" t="str">
        <f>IF('2016 4-Series times'!I12="","",'2016 4-Series times'!I12/'2016 4-Series times'!$U12*100)</f>
        <v/>
      </c>
      <c r="J12" s="51" t="str">
        <f>IF('2016 4-Series times'!J12="","",'2016 4-Series times'!J12/'2016 4-Series times'!$U12*100)</f>
        <v/>
      </c>
      <c r="K12" s="51">
        <f>IF('2016 4-Series times'!K12="","",'2016 4-Series times'!K12/'2016 4-Series times'!$U12*100)</f>
        <v>1.2193314141122218E-2</v>
      </c>
      <c r="L12" s="51">
        <f>IF('2016 4-Series times'!L12="","",'2016 4-Series times'!L12/'2016 4-Series times'!$U12*100)</f>
        <v>1.0927152075258887E-2</v>
      </c>
      <c r="M12" s="51">
        <f>IF('2016 4-Series times'!M12="","",'2016 4-Series times'!M12/'2016 4-Series times'!$U12*100)</f>
        <v>1.0311415728160965E-2</v>
      </c>
      <c r="N12" s="51">
        <f>IF('2016 4-Series times'!N12="","",'2016 4-Series times'!N12/'2016 4-Series times'!$U12*100)</f>
        <v>1.1334752192351878E-2</v>
      </c>
      <c r="P12" s="51">
        <f>IF('2016 4-Series times'!P12="","",'2016 4-Series times'!P12/'2016 4-Series times'!$U12*100)</f>
        <v>1.0979186132760121E-2</v>
      </c>
      <c r="S12" t="str">
        <f>'2016 4-Series times'!A12</f>
        <v>Christian Hook</v>
      </c>
      <c r="V12" s="48" t="s">
        <v>66</v>
      </c>
      <c r="W12" s="49">
        <v>114.74753312155639</v>
      </c>
    </row>
    <row r="13" spans="1:23" x14ac:dyDescent="0.3">
      <c r="A13" t="str">
        <f>'2016 4-Series times'!A13</f>
        <v>Don Bullough</v>
      </c>
      <c r="G13" s="51" t="str">
        <f>IF('2016 4-Series times'!G13="","",'2016 4-Series times'!G13/'2016 4-Series times'!$U13*100)</f>
        <v/>
      </c>
      <c r="H13" s="51" t="str">
        <f>IF('2016 4-Series times'!H13="","",'2016 4-Series times'!H13/'2016 4-Series times'!$U13*100)</f>
        <v/>
      </c>
      <c r="I13" s="51" t="str">
        <f>IF('2016 4-Series times'!I13="","",'2016 4-Series times'!I13/'2016 4-Series times'!$U13*100)</f>
        <v/>
      </c>
      <c r="J13" s="51">
        <f>IF('2016 4-Series times'!J13="","",'2016 4-Series times'!J13/'2016 4-Series times'!$U13*100)</f>
        <v>1.1261201709080338E-2</v>
      </c>
      <c r="K13" s="51">
        <f>IF('2016 4-Series times'!K13="","",'2016 4-Series times'!K13/'2016 4-Series times'!$U13*100)</f>
        <v>1.1880600749837244E-2</v>
      </c>
      <c r="L13" s="51" t="str">
        <f>IF('2016 4-Series times'!L13="","",'2016 4-Series times'!L13/'2016 4-Series times'!$U13*100)</f>
        <v/>
      </c>
      <c r="M13" s="51" t="str">
        <f>IF('2016 4-Series times'!M13="","",'2016 4-Series times'!M13/'2016 4-Series times'!$U13*100)</f>
        <v/>
      </c>
      <c r="N13" s="51">
        <f>IF('2016 4-Series times'!N13="","",'2016 4-Series times'!N13/'2016 4-Series times'!$U13*100)</f>
        <v>1.1755403071386381E-2</v>
      </c>
      <c r="P13" s="51">
        <f>IF('2016 4-Series times'!P13="","",'2016 4-Series times'!P13/'2016 4-Series times'!$U13*100)</f>
        <v>1.2091459997754489E-2</v>
      </c>
      <c r="S13" t="str">
        <f>'2016 4-Series times'!A13</f>
        <v>Don Bullough</v>
      </c>
      <c r="V13" s="48" t="s">
        <v>43</v>
      </c>
      <c r="W13" s="49">
        <v>113.28015048620986</v>
      </c>
    </row>
    <row r="14" spans="1:23" x14ac:dyDescent="0.3">
      <c r="A14" t="str">
        <f>'2016 4-Series times'!A14</f>
        <v>Elspeth Gibson</v>
      </c>
      <c r="G14" s="51">
        <f>IF('2016 4-Series times'!G14="","",'2016 4-Series times'!G14/'2016 4-Series times'!$U14*100)</f>
        <v>1.0809730676961822E-2</v>
      </c>
      <c r="H14" s="51">
        <f>IF('2016 4-Series times'!H14="","",'2016 4-Series times'!H14/'2016 4-Series times'!$U14*100)</f>
        <v>1.1512914687835614E-2</v>
      </c>
      <c r="I14" s="51">
        <f>IF('2016 4-Series times'!I14="","",'2016 4-Series times'!I14/'2016 4-Series times'!$U14*100)</f>
        <v>1.2367765838309635E-2</v>
      </c>
      <c r="J14" s="51">
        <f>IF('2016 4-Series times'!J14="","",'2016 4-Series times'!J14/'2016 4-Series times'!$U14*100)</f>
        <v>1.1140640799725961E-2</v>
      </c>
      <c r="K14" s="51">
        <f>IF('2016 4-Series times'!K14="","",'2016 4-Series times'!K14/'2016 4-Series times'!$U14*100)</f>
        <v>1.2705569921964692E-2</v>
      </c>
      <c r="L14" s="51" t="str">
        <f>IF('2016 4-Series times'!L14="","",'2016 4-Series times'!L14/'2016 4-Series times'!$U14*100)</f>
        <v/>
      </c>
      <c r="M14" s="51" t="str">
        <f>IF('2016 4-Series times'!M14="","",'2016 4-Series times'!M14/'2016 4-Series times'!$U14*100)</f>
        <v/>
      </c>
      <c r="N14" s="51">
        <f>IF('2016 4-Series times'!N14="","",'2016 4-Series times'!N14/'2016 4-Series times'!$U14*100)</f>
        <v>1.1312989821998951E-2</v>
      </c>
      <c r="P14" s="51" t="str">
        <f>IF('2016 4-Series times'!P14="","",'2016 4-Series times'!P14/'2016 4-Series times'!$U14*100)</f>
        <v/>
      </c>
      <c r="S14" t="str">
        <f>'2016 4-Series times'!A14</f>
        <v>Elspeth Gibson</v>
      </c>
      <c r="V14" s="48" t="s">
        <v>540</v>
      </c>
      <c r="W14" s="49" t="s">
        <v>536</v>
      </c>
    </row>
    <row r="15" spans="1:23" x14ac:dyDescent="0.3">
      <c r="A15" t="str">
        <f>'2016 4-Series times'!A15</f>
        <v>Gail Hill</v>
      </c>
      <c r="G15" s="51">
        <f>IF('2016 4-Series times'!G15="","",'2016 4-Series times'!G15/'2016 4-Series times'!$U15*100)</f>
        <v>1.1035678778234909E-2</v>
      </c>
      <c r="H15" s="51">
        <f>IF('2016 4-Series times'!H15="","",'2016 4-Series times'!H15/'2016 4-Series times'!$U15*100)</f>
        <v>1.1104747699656407E-2</v>
      </c>
      <c r="I15" s="51" t="str">
        <f>IF('2016 4-Series times'!I15="","",'2016 4-Series times'!I15/'2016 4-Series times'!$U15*100)</f>
        <v/>
      </c>
      <c r="J15" s="51">
        <f>IF('2016 4-Series times'!J15="","",'2016 4-Series times'!J15/'2016 4-Series times'!$U15*100)</f>
        <v>1.1358000411535233E-2</v>
      </c>
      <c r="K15" s="51">
        <f>IF('2016 4-Series times'!K15="","",'2016 4-Series times'!K15/'2016 4-Series times'!$U15*100)</f>
        <v>1.2946585604229689E-2</v>
      </c>
      <c r="L15" s="51" t="str">
        <f>IF('2016 4-Series times'!L15="","",'2016 4-Series times'!L15/'2016 4-Series times'!$U15*100)</f>
        <v/>
      </c>
      <c r="M15" s="51" t="str">
        <f>IF('2016 4-Series times'!M15="","",'2016 4-Series times'!M15/'2016 4-Series times'!$U15*100)</f>
        <v/>
      </c>
      <c r="N15" s="51">
        <f>IF('2016 4-Series times'!N15="","",'2016 4-Series times'!N15/'2016 4-Series times'!$U15*100)</f>
        <v>1.114311932266835E-2</v>
      </c>
      <c r="P15" s="51" t="str">
        <f>IF('2016 4-Series times'!P15="","",'2016 4-Series times'!P15/'2016 4-Series times'!$U15*100)</f>
        <v/>
      </c>
      <c r="S15" t="str">
        <f>'2016 4-Series times'!A15</f>
        <v>Gail Hill</v>
      </c>
      <c r="V15" s="48" t="s">
        <v>541</v>
      </c>
      <c r="W15" s="49">
        <v>183.78004312280643</v>
      </c>
    </row>
    <row r="16" spans="1:23" x14ac:dyDescent="0.3">
      <c r="A16" t="str">
        <f>'2016 4-Series times'!A16</f>
        <v>Gareth Trimble</v>
      </c>
      <c r="G16" s="51">
        <f>IF('2016 4-Series times'!G16="","",'2016 4-Series times'!G16/'2016 4-Series times'!$U16*100)</f>
        <v>1.1434500087818119E-2</v>
      </c>
      <c r="H16" s="51">
        <f>IF('2016 4-Series times'!H16="","",'2016 4-Series times'!H16/'2016 4-Series times'!$U16*100)</f>
        <v>1.1107080481779275E-2</v>
      </c>
      <c r="I16" s="51">
        <f>IF('2016 4-Series times'!I16="","",'2016 4-Series times'!I16/'2016 4-Series times'!$U16*100)</f>
        <v>1.1669570574204985E-2</v>
      </c>
      <c r="J16" s="51">
        <f>IF('2016 4-Series times'!J16="","",'2016 4-Series times'!J16/'2016 4-Series times'!$U16*100)</f>
        <v>1.085521924636478E-2</v>
      </c>
      <c r="K16" s="51">
        <f>IF('2016 4-Series times'!K16="","",'2016 4-Series times'!K16/'2016 4-Series times'!$U16*100)</f>
        <v>1.1963408682188563E-2</v>
      </c>
      <c r="L16" s="51" t="str">
        <f>IF('2016 4-Series times'!L16="","",'2016 4-Series times'!L16/'2016 4-Series times'!$U16*100)</f>
        <v/>
      </c>
      <c r="M16" s="51" t="str">
        <f>IF('2016 4-Series times'!M16="","",'2016 4-Series times'!M16/'2016 4-Series times'!$U16*100)</f>
        <v/>
      </c>
      <c r="N16" s="51">
        <f>IF('2016 4-Series times'!N16="","",'2016 4-Series times'!N16/'2016 4-Series times'!$U16*100)</f>
        <v>1.1333755593652323E-2</v>
      </c>
      <c r="P16" s="51" t="str">
        <f>IF('2016 4-Series times'!P16="","",'2016 4-Series times'!P16/'2016 4-Series times'!$U16*100)</f>
        <v/>
      </c>
      <c r="S16" t="str">
        <f>'2016 4-Series times'!A16</f>
        <v>Gareth Trimble</v>
      </c>
      <c r="T16" s="48" t="s">
        <v>143</v>
      </c>
      <c r="U16" s="49">
        <v>143.9892153362633</v>
      </c>
    </row>
    <row r="17" spans="1:23" x14ac:dyDescent="0.3">
      <c r="A17" t="str">
        <f>'2016 4-Series times'!A17</f>
        <v>Geoff Gilbert</v>
      </c>
      <c r="G17" s="51">
        <f>IF('2016 4-Series times'!G17="","",'2016 4-Series times'!G17/'2016 4-Series times'!$U17*100)</f>
        <v>1.0673145152838981E-2</v>
      </c>
      <c r="H17" s="51" t="str">
        <f>IF('2016 4-Series times'!H17="","",'2016 4-Series times'!H17/'2016 4-Series times'!$U17*100)</f>
        <v/>
      </c>
      <c r="I17" s="51">
        <f>IF('2016 4-Series times'!I17="","",'2016 4-Series times'!I17/'2016 4-Series times'!$U17*100)</f>
        <v>1.1224932568421497E-2</v>
      </c>
      <c r="J17" s="51">
        <f>IF('2016 4-Series times'!J17="","",'2016 4-Series times'!J17/'2016 4-Series times'!$U17*100)</f>
        <v>1.0586435701818869E-2</v>
      </c>
      <c r="K17" s="51">
        <f>IF('2016 4-Series times'!K17="","",'2016 4-Series times'!K17/'2016 4-Series times'!$U17*100)</f>
        <v>1.224179794856642E-2</v>
      </c>
      <c r="L17" s="51" t="str">
        <f>IF('2016 4-Series times'!L17="","",'2016 4-Series times'!L17/'2016 4-Series times'!$U17*100)</f>
        <v/>
      </c>
      <c r="M17" s="51" t="str">
        <f>IF('2016 4-Series times'!M17="","",'2016 4-Series times'!M17/'2016 4-Series times'!$U17*100)</f>
        <v/>
      </c>
      <c r="N17" s="51" t="str">
        <f>IF('2016 4-Series times'!N17="","",'2016 4-Series times'!N17/'2016 4-Series times'!$U17*100)</f>
        <v/>
      </c>
      <c r="P17" s="51">
        <f>IF('2016 4-Series times'!P17="","",'2016 4-Series times'!P17/'2016 4-Series times'!$U17*100)</f>
        <v>1.105939634374674E-2</v>
      </c>
      <c r="S17" t="str">
        <f>'2016 4-Series times'!A17</f>
        <v>Geoff Gilbert</v>
      </c>
      <c r="V17" s="48" t="s">
        <v>542</v>
      </c>
      <c r="W17" s="49" t="s">
        <v>536</v>
      </c>
    </row>
    <row r="18" spans="1:23" x14ac:dyDescent="0.3">
      <c r="A18" t="str">
        <f>'2016 4-Series times'!A18</f>
        <v>Huma Rahman</v>
      </c>
      <c r="G18" s="51">
        <f>IF('2016 4-Series times'!G18="","",'2016 4-Series times'!G18/'2016 4-Series times'!$U18*100)</f>
        <v>1.1277640721297747E-2</v>
      </c>
      <c r="H18" s="51">
        <f>IF('2016 4-Series times'!H18="","",'2016 4-Series times'!H18/'2016 4-Series times'!$U18*100)</f>
        <v>1.4674617441060522E-2</v>
      </c>
      <c r="I18" s="51" t="str">
        <f>IF('2016 4-Series times'!I18="","",'2016 4-Series times'!I18/'2016 4-Series times'!$U18*100)</f>
        <v/>
      </c>
      <c r="J18" s="51" t="str">
        <f>IF('2016 4-Series times'!J18="","",'2016 4-Series times'!J18/'2016 4-Series times'!$U18*100)</f>
        <v/>
      </c>
      <c r="K18" s="51">
        <f>IF('2016 4-Series times'!K18="","",'2016 4-Series times'!K18/'2016 4-Series times'!$U18*100)</f>
        <v>1.2460947777708002E-2</v>
      </c>
      <c r="L18" s="51">
        <f>IF('2016 4-Series times'!L18="","",'2016 4-Series times'!L18/'2016 4-Series times'!$U18*100)</f>
        <v>1.0351924316623056E-2</v>
      </c>
      <c r="M18" s="51">
        <f>IF('2016 4-Series times'!M18="","",'2016 4-Series times'!M18/'2016 4-Series times'!$U18*100)</f>
        <v>1.054511730542473E-2</v>
      </c>
      <c r="N18" s="51" t="str">
        <f>IF('2016 4-Series times'!N18="","",'2016 4-Series times'!N18/'2016 4-Series times'!$U18*100)</f>
        <v/>
      </c>
      <c r="P18" s="51">
        <f>IF('2016 4-Series times'!P18="","",'2016 4-Series times'!P18/'2016 4-Series times'!$U18*100)</f>
        <v>1.5125401081597762E-2</v>
      </c>
      <c r="S18" t="str">
        <f>'2016 4-Series times'!A18</f>
        <v>Huma Rahman</v>
      </c>
      <c r="T18" s="48" t="s">
        <v>80</v>
      </c>
      <c r="U18" s="49">
        <v>121.85712058333165</v>
      </c>
    </row>
    <row r="19" spans="1:23" x14ac:dyDescent="0.3">
      <c r="A19" t="str">
        <f>'2016 4-Series times'!A19</f>
        <v>Ian Ashcroft</v>
      </c>
      <c r="G19" s="51">
        <f>IF('2016 4-Series times'!G19="","",'2016 4-Series times'!G19/'2016 4-Series times'!$U19*100)</f>
        <v>1.1470389798046411E-2</v>
      </c>
      <c r="H19" s="51">
        <f>IF('2016 4-Series times'!H19="","",'2016 4-Series times'!H19/'2016 4-Series times'!$U19*100)</f>
        <v>1.1190624193216012E-2</v>
      </c>
      <c r="I19" s="51">
        <f>IF('2016 4-Series times'!I19="","",'2016 4-Series times'!I19/'2016 4-Series times'!$U19*100)</f>
        <v>1.1470389798046411E-2</v>
      </c>
      <c r="J19" s="51">
        <f>IF('2016 4-Series times'!J19="","",'2016 4-Series times'!J19/'2016 4-Series times'!$U19*100)</f>
        <v>1.0719440016659545E-2</v>
      </c>
      <c r="K19" s="51">
        <f>IF('2016 4-Series times'!K19="","",'2016 4-Series times'!K19/'2016 4-Series times'!$U19*100)</f>
        <v>1.2560003206333234E-2</v>
      </c>
      <c r="L19" s="51" t="str">
        <f>IF('2016 4-Series times'!L19="","",'2016 4-Series times'!L19/'2016 4-Series times'!$U19*100)</f>
        <v/>
      </c>
      <c r="M19" s="51" t="str">
        <f>IF('2016 4-Series times'!M19="","",'2016 4-Series times'!M19/'2016 4-Series times'!$U19*100)</f>
        <v/>
      </c>
      <c r="N19" s="51">
        <f>IF('2016 4-Series times'!N19="","",'2016 4-Series times'!N19/'2016 4-Series times'!$U19*100)</f>
        <v>1.1131726171146451E-2</v>
      </c>
      <c r="P19" s="51">
        <f>IF('2016 4-Series times'!P19="","",'2016 4-Series times'!P19/'2016 4-Series times'!$U19*100)</f>
        <v>1.1440940787011631E-2</v>
      </c>
      <c r="S19" t="str">
        <f>'2016 4-Series times'!A19</f>
        <v>Ian Ashcroft</v>
      </c>
      <c r="T19" s="48" t="s">
        <v>137</v>
      </c>
      <c r="U19" s="49">
        <v>165.7651112385276</v>
      </c>
    </row>
    <row r="20" spans="1:23" x14ac:dyDescent="0.3">
      <c r="A20" t="str">
        <f>'2016 4-Series times'!A20</f>
        <v>Ian Smallwood</v>
      </c>
      <c r="G20" s="51">
        <f>IF('2016 4-Series times'!G20="","",'2016 4-Series times'!G20/'2016 4-Series times'!$U20*100)</f>
        <v>1.115052890378784E-2</v>
      </c>
      <c r="H20" s="51">
        <f>IF('2016 4-Series times'!H20="","",'2016 4-Series times'!H20/'2016 4-Series times'!$U20*100)</f>
        <v>1.1211129604351906E-2</v>
      </c>
      <c r="I20" s="51" t="str">
        <f>IF('2016 4-Series times'!I20="","",'2016 4-Series times'!I20/'2016 4-Series times'!$U20*100)</f>
        <v/>
      </c>
      <c r="J20" s="51" t="str">
        <f>IF('2016 4-Series times'!J20="","",'2016 4-Series times'!J20/'2016 4-Series times'!$U20*100)</f>
        <v/>
      </c>
      <c r="K20" s="51">
        <f>IF('2016 4-Series times'!K20="","",'2016 4-Series times'!K20/'2016 4-Series times'!$U20*100)</f>
        <v>1.1981624225809295E-2</v>
      </c>
      <c r="L20" s="51" t="str">
        <f>IF('2016 4-Series times'!L20="","",'2016 4-Series times'!L20/'2016 4-Series times'!$U20*100)</f>
        <v/>
      </c>
      <c r="M20" s="51" t="str">
        <f>IF('2016 4-Series times'!M20="","",'2016 4-Series times'!M20/'2016 4-Series times'!$U20*100)</f>
        <v/>
      </c>
      <c r="N20" s="51">
        <f>IF('2016 4-Series times'!N20="","",'2016 4-Series times'!N20/'2016 4-Series times'!$U20*100)</f>
        <v>1.1254415819040521E-2</v>
      </c>
      <c r="P20" s="51">
        <f>IF('2016 4-Series times'!P20="","",'2016 4-Series times'!P20/'2016 4-Series times'!$U20*100)</f>
        <v>1.115052890378784E-2</v>
      </c>
      <c r="S20" t="str">
        <f>'2016 4-Series times'!A20</f>
        <v>Ian Smallwood</v>
      </c>
      <c r="T20" s="48" t="s">
        <v>68</v>
      </c>
      <c r="U20" s="49">
        <v>160.77094811083978</v>
      </c>
    </row>
    <row r="21" spans="1:23" x14ac:dyDescent="0.3">
      <c r="A21" t="str">
        <f>'2016 4-Series times'!A21</f>
        <v>James MacDonald</v>
      </c>
      <c r="G21" s="51">
        <f>IF('2016 4-Series times'!G21="","",'2016 4-Series times'!G21/'2016 4-Series times'!$U21*100)</f>
        <v>1.1021024608997477E-2</v>
      </c>
      <c r="H21" s="51">
        <f>IF('2016 4-Series times'!H21="","",'2016 4-Series times'!H21/'2016 4-Series times'!$U21*100)</f>
        <v>1.0898673353731066E-2</v>
      </c>
      <c r="I21" s="51" t="str">
        <f>IF('2016 4-Series times'!I21="","",'2016 4-Series times'!I21/'2016 4-Series times'!$U21*100)</f>
        <v/>
      </c>
      <c r="J21" s="51">
        <f>IF('2016 4-Series times'!J21="","",'2016 4-Series times'!J21/'2016 4-Series times'!$U21*100)</f>
        <v>1.0738675558382682E-2</v>
      </c>
      <c r="K21" s="51">
        <f>IF('2016 4-Series times'!K21="","",'2016 4-Series times'!K21/'2016 4-Series times'!$U21*100)</f>
        <v>1.1792778680677915E-2</v>
      </c>
      <c r="L21" s="51">
        <f>IF('2016 4-Series times'!L21="","",'2016 4-Series times'!L21/'2016 4-Series times'!$U21*100)</f>
        <v>1.0795145368505642E-2</v>
      </c>
      <c r="M21" s="51">
        <f>IF('2016 4-Series times'!M21="","",'2016 4-Series times'!M21/'2016 4-Series times'!$U21*100)</f>
        <v>1.0616324303116272E-2</v>
      </c>
      <c r="N21" s="51">
        <f>IF('2016 4-Series times'!N21="","",'2016 4-Series times'!N21/'2016 4-Series times'!$U21*100)</f>
        <v>1.0926908258792545E-2</v>
      </c>
      <c r="P21" s="51">
        <f>IF('2016 4-Series times'!P21="","",'2016 4-Series times'!P21/'2016 4-Series times'!$U21*100)</f>
        <v>1.0456326507767889E-2</v>
      </c>
      <c r="S21" t="str">
        <f>'2016 4-Series times'!A21</f>
        <v>James MacDonald</v>
      </c>
      <c r="T21" s="48" t="s">
        <v>31</v>
      </c>
      <c r="U21" s="49">
        <v>149.4082545522067</v>
      </c>
    </row>
    <row r="22" spans="1:23" x14ac:dyDescent="0.3">
      <c r="A22" t="str">
        <f>'2016 4-Series times'!A22</f>
        <v>Jarrod Homer</v>
      </c>
      <c r="G22" s="51">
        <f>IF('2016 4-Series times'!G22="","",'2016 4-Series times'!G22/'2016 4-Series times'!$U22*100)</f>
        <v>1.13257104294951E-2</v>
      </c>
      <c r="H22" s="51">
        <f>IF('2016 4-Series times'!H22="","",'2016 4-Series times'!H22/'2016 4-Series times'!$U22*100)</f>
        <v>1.1392164723716781E-2</v>
      </c>
      <c r="I22" s="51" t="str">
        <f>IF('2016 4-Series times'!I22="","",'2016 4-Series times'!I22/'2016 4-Series times'!$U22*100)</f>
        <v/>
      </c>
      <c r="J22" s="51">
        <f>IF('2016 4-Series times'!J22="","",'2016 4-Series times'!J22/'2016 4-Series times'!$U22*100)</f>
        <v>1.13257104294951E-2</v>
      </c>
      <c r="K22" s="51">
        <f>IF('2016 4-Series times'!K22="","",'2016 4-Series times'!K22/'2016 4-Series times'!$U22*100)</f>
        <v>1.2113668489552178E-2</v>
      </c>
      <c r="L22" s="51">
        <f>IF('2016 4-Series times'!L22="","",'2016 4-Series times'!L22/'2016 4-Series times'!$U22*100)</f>
        <v>1.0870023840546427E-2</v>
      </c>
      <c r="M22" s="51">
        <f>IF('2016 4-Series times'!M22="","",'2016 4-Series times'!M22/'2016 4-Series times'!$U22*100)</f>
        <v>1.0879517311149526E-2</v>
      </c>
      <c r="N22" s="51">
        <f>IF('2016 4-Series times'!N22="","",'2016 4-Series times'!N22/'2016 4-Series times'!$U22*100)</f>
        <v>1.128773654708271E-2</v>
      </c>
      <c r="P22" s="51" t="str">
        <f>IF('2016 4-Series times'!P22="","",'2016 4-Series times'!P22/'2016 4-Series times'!$U22*100)</f>
        <v/>
      </c>
      <c r="S22" t="str">
        <f>'2016 4-Series times'!A22</f>
        <v>Jarrod Homer</v>
      </c>
      <c r="T22" s="48" t="s">
        <v>32</v>
      </c>
      <c r="U22" s="49">
        <v>132.61657316110995</v>
      </c>
    </row>
    <row r="23" spans="1:23" x14ac:dyDescent="0.3">
      <c r="A23" t="str">
        <f>'2016 4-Series times'!A23</f>
        <v>John Porteous</v>
      </c>
      <c r="G23" s="51">
        <f>IF('2016 4-Series times'!G23="","",'2016 4-Series times'!G23/'2016 4-Series times'!$U23*100)</f>
        <v>1.1353335344012077E-2</v>
      </c>
      <c r="H23" s="51">
        <f>IF('2016 4-Series times'!H23="","",'2016 4-Series times'!H23/'2016 4-Series times'!$U23*100)</f>
        <v>1.1849699068281861E-2</v>
      </c>
      <c r="I23" s="51" t="str">
        <f>IF('2016 4-Series times'!I23="","",'2016 4-Series times'!I23/'2016 4-Series times'!$U23*100)</f>
        <v/>
      </c>
      <c r="J23" s="51">
        <f>IF('2016 4-Series times'!J23="","",'2016 4-Series times'!J23/'2016 4-Series times'!$U23*100)</f>
        <v>1.0841214041194045E-2</v>
      </c>
      <c r="K23" s="51">
        <f>IF('2016 4-Series times'!K23="","",'2016 4-Series times'!K23/'2016 4-Series times'!$U23*100)</f>
        <v>1.1849699068281861E-2</v>
      </c>
      <c r="L23" s="51">
        <f>IF('2016 4-Series times'!L23="","",'2016 4-Series times'!L23/'2016 4-Series times'!$U23*100)</f>
        <v>1.0801820094823427E-2</v>
      </c>
      <c r="M23" s="51">
        <f>IF('2016 4-Series times'!M23="","",'2016 4-Series times'!M23/'2016 4-Series times'!$U23*100)</f>
        <v>1.0628486730792709E-2</v>
      </c>
      <c r="N23" s="51">
        <f>IF('2016 4-Series times'!N23="","",'2016 4-Series times'!N23/'2016 4-Series times'!$U23*100)</f>
        <v>1.1408486868930942E-2</v>
      </c>
      <c r="P23" s="51">
        <f>IF('2016 4-Series times'!P23="","",'2016 4-Series times'!P23/'2016 4-Series times'!$U23*100)</f>
        <v>1.1085456508691876E-2</v>
      </c>
      <c r="S23" t="str">
        <f>'2016 4-Series times'!A23</f>
        <v>John Porteous</v>
      </c>
      <c r="V23" s="48" t="s">
        <v>543</v>
      </c>
      <c r="W23" s="49">
        <v>155.05972804255322</v>
      </c>
    </row>
    <row r="24" spans="1:23" x14ac:dyDescent="0.3">
      <c r="A24" t="str">
        <f>'2016 4-Series times'!A24</f>
        <v>Julie Lucas</v>
      </c>
      <c r="G24" s="51">
        <f>IF('2016 4-Series times'!G24="","",'2016 4-Series times'!G24/'2016 4-Series times'!$U24*100)</f>
        <v>1.0949787319811895E-2</v>
      </c>
      <c r="H24" s="51">
        <f>IF('2016 4-Series times'!H24="","",'2016 4-Series times'!H24/'2016 4-Series times'!$U24*100)</f>
        <v>1.1032219846686264E-2</v>
      </c>
      <c r="I24" s="51" t="str">
        <f>IF('2016 4-Series times'!I24="","",'2016 4-Series times'!I24/'2016 4-Series times'!$U24*100)</f>
        <v/>
      </c>
      <c r="J24" s="51" t="str">
        <f>IF('2016 4-Series times'!J24="","",'2016 4-Series times'!J24/'2016 4-Series times'!$U24*100)</f>
        <v/>
      </c>
      <c r="K24" s="51">
        <f>IF('2016 4-Series times'!K24="","",'2016 4-Series times'!K24/'2016 4-Series times'!$U24*100)</f>
        <v>1.1822198229232292E-2</v>
      </c>
      <c r="L24" s="51" t="str">
        <f>IF('2016 4-Series times'!L24="","",'2016 4-Series times'!L24/'2016 4-Series times'!$U24*100)</f>
        <v/>
      </c>
      <c r="M24" s="51" t="str">
        <f>IF('2016 4-Series times'!M24="","",'2016 4-Series times'!M24/'2016 4-Series times'!$U24*100)</f>
        <v/>
      </c>
      <c r="N24" s="51">
        <f>IF('2016 4-Series times'!N24="","",'2016 4-Series times'!N24/'2016 4-Series times'!$U24*100)</f>
        <v>1.0942917942572364E-2</v>
      </c>
      <c r="P24" s="51" t="str">
        <f>IF('2016 4-Series times'!P24="","",'2016 4-Series times'!P24/'2016 4-Series times'!$U24*100)</f>
        <v/>
      </c>
      <c r="S24" t="str">
        <f>'2016 4-Series times'!A24</f>
        <v>Julie Lucas</v>
      </c>
      <c r="V24" s="48" t="s">
        <v>72</v>
      </c>
      <c r="W24" s="49" t="s">
        <v>536</v>
      </c>
    </row>
    <row r="25" spans="1:23" x14ac:dyDescent="0.3">
      <c r="A25" t="str">
        <f>'2016 4-Series times'!A25</f>
        <v>Louisa Harrison</v>
      </c>
      <c r="G25" s="51">
        <f>IF('2016 4-Series times'!G25="","",'2016 4-Series times'!G25/'2016 4-Series times'!$U25*100)</f>
        <v>1.1034834836195825E-2</v>
      </c>
      <c r="H25" s="51" t="str">
        <f>IF('2016 4-Series times'!H25="","",'2016 4-Series times'!H25/'2016 4-Series times'!$U25*100)</f>
        <v/>
      </c>
      <c r="I25" s="51" t="str">
        <f>IF('2016 4-Series times'!I25="","",'2016 4-Series times'!I25/'2016 4-Series times'!$U25*100)</f>
        <v/>
      </c>
      <c r="J25" s="51" t="str">
        <f>IF('2016 4-Series times'!J25="","",'2016 4-Series times'!J25/'2016 4-Series times'!$U25*100)</f>
        <v/>
      </c>
      <c r="K25" s="51">
        <f>IF('2016 4-Series times'!K25="","",'2016 4-Series times'!K25/'2016 4-Series times'!$U25*100)</f>
        <v>1.1923488462566561E-2</v>
      </c>
      <c r="L25" s="51" t="str">
        <f>IF('2016 4-Series times'!L25="","",'2016 4-Series times'!L25/'2016 4-Series times'!$U25*100)</f>
        <v/>
      </c>
      <c r="M25" s="51">
        <f>IF('2016 4-Series times'!M25="","",'2016 4-Series times'!M25/'2016 4-Series times'!$U25*100)</f>
        <v>1.0922674669760683E-2</v>
      </c>
      <c r="N25" s="51">
        <f>IF('2016 4-Series times'!N25="","",'2016 4-Series times'!N25/'2016 4-Series times'!$U25*100)</f>
        <v>1.1052090246416617E-2</v>
      </c>
      <c r="P25" s="51" t="str">
        <f>IF('2016 4-Series times'!P25="","",'2016 4-Series times'!P25/'2016 4-Series times'!$U25*100)</f>
        <v/>
      </c>
      <c r="S25" t="str">
        <f>'2016 4-Series times'!A25</f>
        <v>Louisa Harrison</v>
      </c>
      <c r="V25" s="48" t="s">
        <v>544</v>
      </c>
      <c r="W25" s="49">
        <v>151.33148588252567</v>
      </c>
    </row>
    <row r="26" spans="1:23" x14ac:dyDescent="0.3">
      <c r="A26" t="str">
        <f>'2016 4-Series times'!A26</f>
        <v>Mark Crossland</v>
      </c>
      <c r="G26" s="51">
        <f>IF('2016 4-Series times'!G26="","",'2016 4-Series times'!G26/'2016 4-Series times'!$U26*100)</f>
        <v>1.1455289206856697E-2</v>
      </c>
      <c r="H26" s="51">
        <f>IF('2016 4-Series times'!H26="","",'2016 4-Series times'!H26/'2016 4-Series times'!$U26*100)</f>
        <v>1.2183244037739351E-2</v>
      </c>
      <c r="I26" s="51">
        <f>IF('2016 4-Series times'!I26="","",'2016 4-Series times'!I26/'2016 4-Series times'!$U26*100)</f>
        <v>1.1527284739581355E-2</v>
      </c>
      <c r="J26" s="51">
        <f>IF('2016 4-Series times'!J26="","",'2016 4-Series times'!J26/'2016 4-Series times'!$U26*100)</f>
        <v>1.1111310550505552E-2</v>
      </c>
      <c r="K26" s="51">
        <f>IF('2016 4-Series times'!K26="","",'2016 4-Series times'!K26/'2016 4-Series times'!$U26*100)</f>
        <v>1.1919260417748937E-2</v>
      </c>
      <c r="L26" s="51">
        <f>IF('2016 4-Series times'!L26="","",'2016 4-Series times'!L26/'2016 4-Series times'!$U26*100)</f>
        <v>1.051134777780007E-2</v>
      </c>
      <c r="M26" s="51">
        <f>IF('2016 4-Series times'!M26="","",'2016 4-Series times'!M26/'2016 4-Series times'!$U26*100)</f>
        <v>1.0983318492328384E-2</v>
      </c>
      <c r="N26" s="51">
        <f>IF('2016 4-Series times'!N26="","",'2016 4-Series times'!N26/'2016 4-Series times'!$U26*100)</f>
        <v>1.115130806868592E-2</v>
      </c>
      <c r="P26" s="51" t="str">
        <f>IF('2016 4-Series times'!P26="","",'2016 4-Series times'!P26/'2016 4-Series times'!$U26*100)</f>
        <v/>
      </c>
      <c r="S26" t="str">
        <f>'2016 4-Series times'!A26</f>
        <v>Mark Crossland</v>
      </c>
      <c r="V26" s="48" t="s">
        <v>545</v>
      </c>
      <c r="W26" s="49">
        <v>159.84992489443763</v>
      </c>
    </row>
    <row r="27" spans="1:23" x14ac:dyDescent="0.3">
      <c r="A27" t="str">
        <f>'2016 4-Series times'!A27</f>
        <v>Matt Taylor</v>
      </c>
      <c r="G27" s="51">
        <f>IF('2016 4-Series times'!G27="","",'2016 4-Series times'!G27/'2016 4-Series times'!$U27*100)</f>
        <v>1.1104905707606727E-2</v>
      </c>
      <c r="H27" s="51">
        <f>IF('2016 4-Series times'!H27="","",'2016 4-Series times'!H27/'2016 4-Series times'!$U27*100)</f>
        <v>1.1328119892684247E-2</v>
      </c>
      <c r="I27" s="51" t="str">
        <f>IF('2016 4-Series times'!I27="","",'2016 4-Series times'!I27/'2016 4-Series times'!$U27*100)</f>
        <v/>
      </c>
      <c r="J27" s="51">
        <f>IF('2016 4-Series times'!J27="","",'2016 4-Series times'!J27/'2016 4-Series times'!$U27*100)</f>
        <v>1.0983998024023068E-2</v>
      </c>
      <c r="K27" s="51">
        <f>IF('2016 4-Series times'!K27="","",'2016 4-Series times'!K27/'2016 4-Series times'!$U27*100)</f>
        <v>1.1709444125525013E-2</v>
      </c>
      <c r="L27" s="51">
        <f>IF('2016 4-Series times'!L27="","",'2016 4-Series times'!L27/'2016 4-Series times'!$U27*100)</f>
        <v>1.0779385021035339E-2</v>
      </c>
      <c r="M27" s="51">
        <f>IF('2016 4-Series times'!M27="","",'2016 4-Series times'!M27/'2016 4-Series times'!$U27*100)</f>
        <v>1.0788685612080235E-2</v>
      </c>
      <c r="N27" s="51">
        <f>IF('2016 4-Series times'!N27="","",'2016 4-Series times'!N27/'2016 4-Series times'!$U27*100)</f>
        <v>1.1328119892684247E-2</v>
      </c>
      <c r="O27" s="51">
        <f>IF('2016 4-Series times'!O27="","",'2016 4-Series times'!O27/'2016 4-Series times'!$U27*100)</f>
        <v>1.192335771955764E-2</v>
      </c>
      <c r="P27" s="51">
        <f>IF('2016 4-Series times'!P27="","",'2016 4-Series times'!P27/'2016 4-Series times'!$U27*100)</f>
        <v>1.1197911618055691E-2</v>
      </c>
      <c r="S27" t="str">
        <f>'2016 4-Series times'!A27</f>
        <v>Matt Taylor</v>
      </c>
      <c r="V27" s="48" t="s">
        <v>45</v>
      </c>
      <c r="W27" s="49">
        <v>136.93606851838979</v>
      </c>
    </row>
    <row r="28" spans="1:23" x14ac:dyDescent="0.3">
      <c r="A28" t="str">
        <f>'2016 4-Series times'!A28</f>
        <v>Nicky Mowatt</v>
      </c>
      <c r="G28" s="51" t="str">
        <f>IF('2016 4-Series times'!G28="","",'2016 4-Series times'!G28/'2016 4-Series times'!$U28*100)</f>
        <v/>
      </c>
      <c r="H28" s="51" t="str">
        <f>IF('2016 4-Series times'!H28="","",'2016 4-Series times'!H28/'2016 4-Series times'!$U28*100)</f>
        <v/>
      </c>
      <c r="I28" s="51" t="str">
        <f>IF('2016 4-Series times'!I28="","",'2016 4-Series times'!I28/'2016 4-Series times'!$U28*100)</f>
        <v/>
      </c>
      <c r="J28" s="51">
        <f>IF('2016 4-Series times'!J28="","",'2016 4-Series times'!J28/'2016 4-Series times'!$U28*100)</f>
        <v>1.1030276926457682E-2</v>
      </c>
      <c r="K28" s="51">
        <f>IF('2016 4-Series times'!K28="","",'2016 4-Series times'!K28/'2016 4-Series times'!$U28*100)</f>
        <v>1.3658458745445032E-2</v>
      </c>
      <c r="L28" s="51">
        <f>IF('2016 4-Series times'!L28="","",'2016 4-Series times'!L28/'2016 4-Series times'!$U28*100)</f>
        <v>1.0957496506854956E-2</v>
      </c>
      <c r="M28" s="51" t="str">
        <f>IF('2016 4-Series times'!M28="","",'2016 4-Series times'!M28/'2016 4-Series times'!$U28*100)</f>
        <v/>
      </c>
      <c r="N28" s="51">
        <f>IF('2016 4-Series times'!N28="","",'2016 4-Series times'!N28/'2016 4-Series times'!$U28*100)</f>
        <v>1.1297138465001013E-2</v>
      </c>
      <c r="P28" s="51" t="str">
        <f>IF('2016 4-Series times'!P28="","",'2016 4-Series times'!P28/'2016 4-Series times'!$U28*100)</f>
        <v/>
      </c>
      <c r="S28" t="str">
        <f>'2016 4-Series times'!A28</f>
        <v>Nicky Mowatt</v>
      </c>
      <c r="V28" s="48" t="s">
        <v>546</v>
      </c>
      <c r="W28" s="49" t="s">
        <v>536</v>
      </c>
    </row>
    <row r="29" spans="1:23" x14ac:dyDescent="0.3">
      <c r="A29" t="str">
        <f>'2016 4-Series times'!A29</f>
        <v>Patrick Grannan</v>
      </c>
      <c r="G29" s="51">
        <f>IF('2016 4-Series times'!G29="","",'2016 4-Series times'!G29/'2016 4-Series times'!$U29*100)</f>
        <v>1.1472989155807094E-2</v>
      </c>
      <c r="H29" s="51">
        <f>IF('2016 4-Series times'!H29="","",'2016 4-Series times'!H29/'2016 4-Series times'!$U29*100)</f>
        <v>1.1582107259191126E-2</v>
      </c>
      <c r="I29" s="51">
        <f>IF('2016 4-Series times'!I29="","",'2016 4-Series times'!I29/'2016 4-Series times'!$U29*100)</f>
        <v>1.2244610029737054E-2</v>
      </c>
      <c r="J29" s="51">
        <f>IF('2016 4-Series times'!J29="","",'2016 4-Series times'!J29/'2016 4-Series times'!$U29*100)</f>
        <v>1.1176811446621858E-2</v>
      </c>
      <c r="K29" s="51">
        <f>IF('2016 4-Series times'!K29="","",'2016 4-Series times'!K29/'2016 4-Series times'!$U29*100)</f>
        <v>1.2486228687230276E-2</v>
      </c>
      <c r="L29" s="51">
        <f>IF('2016 4-Series times'!L29="","",'2016 4-Series times'!L29/'2016 4-Series times'!$U29*100)</f>
        <v>1.0677985831151985E-2</v>
      </c>
      <c r="M29" s="51">
        <f>IF('2016 4-Series times'!M29="","",'2016 4-Series times'!M29/'2016 4-Series times'!$U29*100)</f>
        <v>1.0600044328734817E-2</v>
      </c>
      <c r="N29" s="51">
        <f>IF('2016 4-Series times'!N29="","",'2016 4-Series times'!N29/'2016 4-Series times'!$U29*100)</f>
        <v>1.0646809230185116E-2</v>
      </c>
      <c r="P29" s="51">
        <f>IF('2016 4-Series times'!P29="","",'2016 4-Series times'!P29/'2016 4-Series times'!$U29*100)</f>
        <v>1.1363871052423062E-2</v>
      </c>
      <c r="S29" t="str">
        <f>'2016 4-Series times'!A29</f>
        <v>Patrick Grannan</v>
      </c>
      <c r="V29" s="48" t="s">
        <v>547</v>
      </c>
      <c r="W29" s="49" t="s">
        <v>536</v>
      </c>
    </row>
    <row r="30" spans="1:23" x14ac:dyDescent="0.3">
      <c r="A30" t="str">
        <f>'2016 4-Series times'!A30</f>
        <v>Rick Lawson</v>
      </c>
      <c r="G30" s="51">
        <f>IF('2016 4-Series times'!G30="","",'2016 4-Series times'!G30/'2016 4-Series times'!$U30*100)</f>
        <v>1.0425956685943375E-2</v>
      </c>
      <c r="H30" s="51">
        <f>IF('2016 4-Series times'!H30="","",'2016 4-Series times'!H30/'2016 4-Series times'!$U30*100)</f>
        <v>1.1461647747460928E-2</v>
      </c>
      <c r="I30" s="51" t="str">
        <f>IF('2016 4-Series times'!I30="","",'2016 4-Series times'!I30/'2016 4-Series times'!$U30*100)</f>
        <v/>
      </c>
      <c r="J30" s="51" t="str">
        <f>IF('2016 4-Series times'!J30="","",'2016 4-Series times'!J30/'2016 4-Series times'!$U30*100)</f>
        <v/>
      </c>
      <c r="K30" s="51">
        <f>IF('2016 4-Series times'!K30="","",'2016 4-Series times'!K30/'2016 4-Series times'!$U30*100)</f>
        <v>1.2687215503590034E-2</v>
      </c>
      <c r="L30" s="51" t="str">
        <f>IF('2016 4-Series times'!L30="","",'2016 4-Series times'!L30/'2016 4-Series times'!$U30*100)</f>
        <v/>
      </c>
      <c r="M30" s="51" t="str">
        <f>IF('2016 4-Series times'!M30="","",'2016 4-Series times'!M30/'2016 4-Series times'!$U30*100)</f>
        <v/>
      </c>
      <c r="N30" s="51" t="str">
        <f>IF('2016 4-Series times'!N30="","",'2016 4-Series times'!N30/'2016 4-Series times'!$U30*100)</f>
        <v/>
      </c>
      <c r="P30" s="51">
        <f>IF('2016 4-Series times'!P30="","",'2016 4-Series times'!P30/'2016 4-Series times'!$U30*100)</f>
        <v>1.1254509535157418E-2</v>
      </c>
      <c r="S30" t="str">
        <f>'2016 4-Series times'!A30</f>
        <v>Rick Lawson</v>
      </c>
      <c r="V30" s="48" t="s">
        <v>548</v>
      </c>
      <c r="W30" s="49" t="s">
        <v>536</v>
      </c>
    </row>
    <row r="31" spans="1:23" x14ac:dyDescent="0.3">
      <c r="A31" t="str">
        <f>'2016 4-Series times'!A31</f>
        <v>Roy Pownall</v>
      </c>
      <c r="G31" s="51"/>
      <c r="H31" s="51"/>
      <c r="I31" s="51"/>
      <c r="J31" s="51"/>
      <c r="K31" s="51"/>
      <c r="L31" s="51"/>
      <c r="M31" s="51"/>
      <c r="N31" s="51"/>
      <c r="P31" s="51"/>
      <c r="S31" t="str">
        <f>'2016 4-Series times'!A31</f>
        <v>Roy Pownall</v>
      </c>
      <c r="V31" s="48" t="s">
        <v>549</v>
      </c>
      <c r="W31" s="49" t="s">
        <v>536</v>
      </c>
    </row>
    <row r="32" spans="1:23" x14ac:dyDescent="0.3">
      <c r="A32" t="str">
        <f>'2016 4-Series times'!A32</f>
        <v>Sharon Johnstone</v>
      </c>
      <c r="G32" s="51" t="str">
        <f>IF('2016 4-Series times'!G32="","",'2016 4-Series times'!G32/'2016 4-Series times'!$U32*100)</f>
        <v/>
      </c>
      <c r="H32" s="51">
        <f>IF('2016 4-Series times'!H32="","",'2016 4-Series times'!H32/'2016 4-Series times'!$U32*100)</f>
        <v>1.1060118746524041E-2</v>
      </c>
      <c r="I32" s="51">
        <f>IF('2016 4-Series times'!I32="","",'2016 4-Series times'!I32/'2016 4-Series times'!$U32*100)</f>
        <v>1.1382350141024311E-2</v>
      </c>
      <c r="J32" s="51">
        <f>IF('2016 4-Series times'!J32="","",'2016 4-Series times'!J32/'2016 4-Series times'!$U32*100)</f>
        <v>1.0699977776200208E-2</v>
      </c>
      <c r="K32" s="51">
        <f>IF('2016 4-Series times'!K32="","",'2016 4-Series times'!K32/'2016 4-Series times'!$U32*100)</f>
        <v>1.2197406021230883E-2</v>
      </c>
      <c r="L32" s="51">
        <f>IF('2016 4-Series times'!L32="","",'2016 4-Series times'!L32/'2016 4-Series times'!$U32*100)</f>
        <v>1.0880048261362124E-2</v>
      </c>
      <c r="M32" s="51">
        <f>IF('2016 4-Series times'!M32="","",'2016 4-Series times'!M32/'2016 4-Series times'!$U32*100)</f>
        <v>1.0633636018508974E-2</v>
      </c>
      <c r="N32" s="51">
        <f>IF('2016 4-Series times'!N32="","",'2016 4-Series times'!N32/'2016 4-Series times'!$U32*100)</f>
        <v>1.0889525655318014E-2</v>
      </c>
      <c r="P32" s="51">
        <f>IF('2016 4-Series times'!P32="","",'2016 4-Series times'!P32/'2016 4-Series times'!$U32*100)</f>
        <v>1.0974822200921027E-2</v>
      </c>
      <c r="S32" t="str">
        <f>'2016 4-Series times'!A32</f>
        <v>Sharon Johnstone</v>
      </c>
      <c r="V32" s="48" t="s">
        <v>444</v>
      </c>
      <c r="W32" s="49">
        <v>133.10799518634619</v>
      </c>
    </row>
    <row r="33" spans="1:23" x14ac:dyDescent="0.3">
      <c r="A33" t="str">
        <f>'2016 4-Series times'!A33</f>
        <v>Simon Fenton</v>
      </c>
      <c r="G33" s="51" t="str">
        <f>IF('2016 4-Series times'!G33="","",'2016 4-Series times'!G33/'2016 4-Series times'!$U33*100)</f>
        <v/>
      </c>
      <c r="H33" s="51" t="str">
        <f>IF('2016 4-Series times'!H33="","",'2016 4-Series times'!H33/'2016 4-Series times'!$U33*100)</f>
        <v/>
      </c>
      <c r="I33" s="51" t="str">
        <f>IF('2016 4-Series times'!I33="","",'2016 4-Series times'!I33/'2016 4-Series times'!$U33*100)</f>
        <v/>
      </c>
      <c r="J33" s="51">
        <f>IF('2016 4-Series times'!J33="","",'2016 4-Series times'!J33/'2016 4-Series times'!$U33*100)</f>
        <v>1.0795407055194751E-2</v>
      </c>
      <c r="K33" s="51">
        <f>IF('2016 4-Series times'!K33="","",'2016 4-Series times'!K33/'2016 4-Series times'!$U33*100)</f>
        <v>1.241539878226685E-2</v>
      </c>
      <c r="L33" s="51" t="str">
        <f>IF('2016 4-Series times'!L33="","",'2016 4-Series times'!L33/'2016 4-Series times'!$U33*100)</f>
        <v/>
      </c>
      <c r="M33" s="51" t="str">
        <f>IF('2016 4-Series times'!M33="","",'2016 4-Series times'!M33/'2016 4-Series times'!$U33*100)</f>
        <v/>
      </c>
      <c r="N33" s="51">
        <f>IF('2016 4-Series times'!N33="","",'2016 4-Series times'!N33/'2016 4-Series times'!$U33*100)</f>
        <v>1.149649591186881E-2</v>
      </c>
      <c r="P33" s="51">
        <f>IF('2016 4-Series times'!P33="","",'2016 4-Series times'!P33/'2016 4-Series times'!$U33*100)</f>
        <v>1.1414815656722319E-2</v>
      </c>
      <c r="S33" t="str">
        <f>'2016 4-Series times'!A33</f>
        <v>Simon Fenton</v>
      </c>
      <c r="V33" s="48"/>
      <c r="W33" s="49"/>
    </row>
    <row r="34" spans="1:23" x14ac:dyDescent="0.3">
      <c r="A34" t="str">
        <f>'2016 4-Series times'!A34</f>
        <v>Steve Bunker</v>
      </c>
      <c r="G34" s="51">
        <f>IF('2016 4-Series times'!G34="","",'2016 4-Series times'!G34/'2016 4-Series times'!$U34*100)</f>
        <v>1.081484209873103E-2</v>
      </c>
      <c r="H34" s="51">
        <f>IF('2016 4-Series times'!H34="","",'2016 4-Series times'!H34/'2016 4-Series times'!$U34*100)</f>
        <v>1.0752941939539603E-2</v>
      </c>
      <c r="I34" s="51">
        <f>IF('2016 4-Series times'!I34="","",'2016 4-Series times'!I34/'2016 4-Series times'!$U34*100)</f>
        <v>1.1354257771684908E-2</v>
      </c>
      <c r="J34" s="51">
        <f>IF('2016 4-Series times'!J34="","",'2016 4-Series times'!J34/'2016 4-Series times'!$U34*100)</f>
        <v>1.0717570420001644E-2</v>
      </c>
      <c r="K34" s="51">
        <f>IF('2016 4-Series times'!K34="","",'2016 4-Series times'!K34/'2016 4-Series times'!$U34*100)</f>
        <v>1.169913008718001E-2</v>
      </c>
      <c r="L34" s="51">
        <f>IF('2016 4-Series times'!L34="","",'2016 4-Series times'!L34/'2016 4-Series times'!$U34*100)</f>
        <v>1.0390383864275521E-2</v>
      </c>
      <c r="M34" s="51">
        <f>IF('2016 4-Series times'!M34="","",'2016 4-Series times'!M34/'2016 4-Series times'!$U34*100)</f>
        <v>1.0505341302773887E-2</v>
      </c>
      <c r="N34" s="51">
        <f>IF('2016 4-Series times'!N34="","",'2016 4-Series times'!N34/'2016 4-Series times'!$U34*100)</f>
        <v>1.0974013936651846E-2</v>
      </c>
      <c r="P34" s="51">
        <f>IF('2016 4-Series times'!P34="","",'2016 4-Series times'!P34/'2016 4-Series times'!$U34*100)</f>
        <v>1.2044002402675112E-2</v>
      </c>
      <c r="S34" t="str">
        <f>'2016 4-Series times'!A34</f>
        <v>Steve Bunker</v>
      </c>
      <c r="V34" s="48" t="s">
        <v>550</v>
      </c>
      <c r="W34" s="49">
        <v>119.38061673127048</v>
      </c>
    </row>
    <row r="35" spans="1:23" x14ac:dyDescent="0.3">
      <c r="A35" t="str">
        <f>'2016 4-Series times'!A35</f>
        <v>Tim Billington</v>
      </c>
      <c r="G35" s="51">
        <f>IF('2016 4-Series times'!G35="","",'2016 4-Series times'!G35/'2016 4-Series times'!$U35*100)</f>
        <v>1.1393120167017452E-2</v>
      </c>
      <c r="H35" s="51">
        <f>IF('2016 4-Series times'!H35="","",'2016 4-Series times'!H35/'2016 4-Series times'!$U35*100)</f>
        <v>1.1473353407630248E-2</v>
      </c>
      <c r="I35" s="51">
        <f>IF('2016 4-Series times'!I35="","",'2016 4-Series times'!I35/'2016 4-Series times'!$U35*100)</f>
        <v>1.081365787370279E-2</v>
      </c>
      <c r="J35" s="51">
        <f>IF('2016 4-Series times'!J35="","",'2016 4-Series times'!J35/'2016 4-Series times'!$U35*100)</f>
        <v>1.0519469324789196E-2</v>
      </c>
      <c r="K35" s="51">
        <f>IF('2016 4-Series times'!K35="","",'2016 4-Series times'!K35/'2016 4-Series times'!$U35*100)</f>
        <v>1.2213282182170507E-2</v>
      </c>
      <c r="L35" s="51">
        <f>IF('2016 4-Series times'!L35="","",'2016 4-Series times'!L35/'2016 4-Series times'!$U35*100)</f>
        <v>1.1188079663229187E-2</v>
      </c>
      <c r="M35" s="51">
        <f>IF('2016 4-Series times'!M35="","",'2016 4-Series times'!M35/'2016 4-Series times'!$U35*100)</f>
        <v>1.1758627152031314E-2</v>
      </c>
      <c r="N35" s="51">
        <f>IF('2016 4-Series times'!N35="","",'2016 4-Series times'!N35/'2016 4-Series times'!$U35*100)</f>
        <v>1.1223738881279317E-2</v>
      </c>
      <c r="P35" s="51">
        <f>IF('2016 4-Series times'!P35="","",'2016 4-Series times'!P35/'2016 4-Series times'!$U35*100)</f>
        <v>1.1098931618103854E-2</v>
      </c>
      <c r="S35" t="str">
        <f>'2016 4-Series times'!A47</f>
        <v>Steve Dempsey</v>
      </c>
      <c r="T35" s="48" t="s">
        <v>103</v>
      </c>
      <c r="U35" s="49">
        <v>181.0123924236126</v>
      </c>
    </row>
    <row r="36" spans="1:23" x14ac:dyDescent="0.3">
      <c r="A36" t="str">
        <f>'2016 4-Series times'!A36</f>
        <v>Tony Hulme</v>
      </c>
      <c r="G36" s="51">
        <f>IF('2016 4-Series times'!G36="","",'2016 4-Series times'!G36/'2016 4-Series times'!$U36*100)</f>
        <v>1.1880715727140969E-2</v>
      </c>
      <c r="H36" s="51">
        <f>IF('2016 4-Series times'!H36="","",'2016 4-Series times'!H36/'2016 4-Series times'!$U36*100)</f>
        <v>1.3468732185719218E-2</v>
      </c>
      <c r="I36" s="51">
        <f>IF('2016 4-Series times'!I36="","",'2016 4-Series times'!I36/'2016 4-Series times'!$U36*100)</f>
        <v>1.2023553186378169E-2</v>
      </c>
      <c r="J36" s="51">
        <f>IF('2016 4-Series times'!J36="","",'2016 4-Series times'!J36/'2016 4-Series times'!$U36*100)</f>
        <v>1.1082506396109578E-2</v>
      </c>
      <c r="K36" s="51">
        <f>IF('2016 4-Series times'!K36="","",'2016 4-Series times'!K36/'2016 4-Series times'!$U36*100)</f>
        <v>1.1880715727140969E-2</v>
      </c>
      <c r="L36" s="51">
        <f>IF('2016 4-Series times'!L36="","",'2016 4-Series times'!L36/'2016 4-Series times'!$U36*100)</f>
        <v>1.0880853512480592E-2</v>
      </c>
      <c r="M36" s="51">
        <f>IF('2016 4-Series times'!M36="","",'2016 4-Series times'!M36/'2016 4-Series times'!$U36*100)</f>
        <v>1.0981679954295085E-2</v>
      </c>
      <c r="N36" s="51">
        <f>IF('2016 4-Series times'!N36="","",'2016 4-Series times'!N36/'2016 4-Series times'!$U36*100)</f>
        <v>1.1796693692295558E-2</v>
      </c>
      <c r="P36" s="51">
        <f>IF('2016 4-Series times'!P36="","",'2016 4-Series times'!P36/'2016 4-Series times'!$U36*100)</f>
        <v>1.2384847936213429E-2</v>
      </c>
      <c r="S36" t="str">
        <f>'2016 4-Series times'!A35</f>
        <v>Tim Billington</v>
      </c>
      <c r="T36" s="48" t="s">
        <v>123</v>
      </c>
      <c r="U36" s="49">
        <v>173.36100538322131</v>
      </c>
    </row>
    <row r="37" spans="1:23" x14ac:dyDescent="0.3">
      <c r="A37" t="str">
        <f>'2016 4-Series times'!A37</f>
        <v>Trevor Morris</v>
      </c>
      <c r="G37" s="51"/>
      <c r="H37" s="51"/>
      <c r="I37" s="51"/>
      <c r="J37" s="51"/>
      <c r="K37" s="51"/>
      <c r="L37" s="51"/>
      <c r="M37" s="51"/>
      <c r="N37" s="51"/>
      <c r="P37" s="51"/>
      <c r="S37" t="str">
        <f>'2016 4-Series times'!A48</f>
        <v>Tom McGaff</v>
      </c>
      <c r="V37" s="48" t="s">
        <v>551</v>
      </c>
      <c r="W37" s="49" t="s">
        <v>536</v>
      </c>
    </row>
    <row r="38" spans="1:23" x14ac:dyDescent="0.3">
      <c r="S38" t="str">
        <f>'2016 4-Series times'!A36</f>
        <v>Tony Hulme</v>
      </c>
      <c r="T38" s="48" t="s">
        <v>87</v>
      </c>
      <c r="U38" s="49">
        <v>149.46882980987883</v>
      </c>
    </row>
    <row r="39" spans="1:23" x14ac:dyDescent="0.3">
      <c r="S39" t="str">
        <f>'2016 4-Series times'!A37</f>
        <v>Trevor Morris</v>
      </c>
      <c r="T39" s="48" t="s">
        <v>28</v>
      </c>
      <c r="U39" s="49">
        <v>139.13236985503127</v>
      </c>
    </row>
    <row r="40" spans="1:23" x14ac:dyDescent="0.3">
      <c r="S40">
        <f>'2016 4-Series times'!A38</f>
        <v>0</v>
      </c>
      <c r="V40" s="48" t="s">
        <v>228</v>
      </c>
      <c r="W40" s="49">
        <v>156.56442154763332</v>
      </c>
    </row>
    <row r="41" spans="1:23" x14ac:dyDescent="0.3">
      <c r="S41" t="str">
        <f>'2016 4-Series times'!A39</f>
        <v>Sally Gilliver</v>
      </c>
      <c r="T41" s="48" t="s">
        <v>84</v>
      </c>
      <c r="U41" s="49">
        <v>143.31031042283615</v>
      </c>
    </row>
    <row r="42" spans="1:23" x14ac:dyDescent="0.3">
      <c r="S42" t="str">
        <f>'2016 4-Series times'!A40</f>
        <v>Stephen Feber</v>
      </c>
      <c r="T42" s="48" t="s">
        <v>27</v>
      </c>
      <c r="U42" s="49">
        <v>145.86779112701785</v>
      </c>
    </row>
    <row r="43" spans="1:23" x14ac:dyDescent="0.3">
      <c r="T43" s="48" t="s">
        <v>89</v>
      </c>
      <c r="U43" s="49">
        <v>153.36124280292859</v>
      </c>
    </row>
    <row r="44" spans="1:23" x14ac:dyDescent="0.3">
      <c r="T44" s="48" t="s">
        <v>116</v>
      </c>
      <c r="U44" s="49">
        <v>133.92504927590142</v>
      </c>
    </row>
    <row r="45" spans="1:23" x14ac:dyDescent="0.3">
      <c r="V45" s="48" t="s">
        <v>163</v>
      </c>
      <c r="W45" s="49">
        <v>122.20771422113911</v>
      </c>
    </row>
    <row r="46" spans="1:23" x14ac:dyDescent="0.3">
      <c r="V46" s="48" t="s">
        <v>77</v>
      </c>
      <c r="W46" s="49">
        <v>146.36735588070763</v>
      </c>
    </row>
    <row r="47" spans="1:23" x14ac:dyDescent="0.3">
      <c r="V47" s="48" t="s">
        <v>552</v>
      </c>
      <c r="W47" s="49" t="s">
        <v>536</v>
      </c>
    </row>
    <row r="48" spans="1:23" x14ac:dyDescent="0.3">
      <c r="V48" s="48" t="s">
        <v>122</v>
      </c>
      <c r="W48" s="49">
        <v>150.72743732099178</v>
      </c>
    </row>
    <row r="49" spans="20:23" x14ac:dyDescent="0.3">
      <c r="V49" s="48" t="s">
        <v>111</v>
      </c>
      <c r="W49" s="49">
        <v>164.95438919095216</v>
      </c>
    </row>
    <row r="50" spans="20:23" x14ac:dyDescent="0.3">
      <c r="V50" s="48" t="s">
        <v>44</v>
      </c>
      <c r="W50" s="49">
        <v>133.25130635253413</v>
      </c>
    </row>
    <row r="51" spans="20:23" x14ac:dyDescent="0.3">
      <c r="T51" s="48" t="s">
        <v>73</v>
      </c>
      <c r="U51" s="49">
        <v>127.70129761206113</v>
      </c>
    </row>
    <row r="52" spans="20:23" x14ac:dyDescent="0.3">
      <c r="V52" s="48" t="s">
        <v>127</v>
      </c>
      <c r="W52" s="49" t="s">
        <v>536</v>
      </c>
    </row>
    <row r="53" spans="20:23" x14ac:dyDescent="0.3">
      <c r="V53" s="48" t="s">
        <v>152</v>
      </c>
      <c r="W53" s="49">
        <v>114.6742062602066</v>
      </c>
    </row>
    <row r="54" spans="20:23" x14ac:dyDescent="0.3">
      <c r="T54" s="48" t="s">
        <v>23</v>
      </c>
      <c r="U54" s="49">
        <v>149.93016650175238</v>
      </c>
    </row>
    <row r="55" spans="20:23" x14ac:dyDescent="0.3">
      <c r="V55" s="48" t="s">
        <v>553</v>
      </c>
      <c r="W55" s="49">
        <v>147.69638679035023</v>
      </c>
    </row>
    <row r="56" spans="20:23" x14ac:dyDescent="0.3">
      <c r="T56" s="48" t="s">
        <v>129</v>
      </c>
      <c r="U56" s="49">
        <v>167.92162993670797</v>
      </c>
    </row>
    <row r="57" spans="20:23" x14ac:dyDescent="0.3">
      <c r="V57" s="48" t="s">
        <v>41</v>
      </c>
      <c r="W57" s="49">
        <v>148.67962708081802</v>
      </c>
    </row>
    <row r="58" spans="20:23" x14ac:dyDescent="0.3">
      <c r="V58" s="48" t="s">
        <v>243</v>
      </c>
      <c r="W58" s="49">
        <v>166.9608186232021</v>
      </c>
    </row>
    <row r="59" spans="20:23" x14ac:dyDescent="0.3">
      <c r="T59" s="48" t="s">
        <v>135</v>
      </c>
      <c r="U59" s="49">
        <v>135.32409726772124</v>
      </c>
    </row>
    <row r="60" spans="20:23" x14ac:dyDescent="0.3">
      <c r="T60" s="48" t="s">
        <v>109</v>
      </c>
      <c r="U60" s="49">
        <v>128.10473748757119</v>
      </c>
    </row>
    <row r="61" spans="20:23" x14ac:dyDescent="0.3">
      <c r="V61" s="48" t="s">
        <v>554</v>
      </c>
      <c r="W61" s="49">
        <v>131.26727663185449</v>
      </c>
    </row>
    <row r="62" spans="20:23" x14ac:dyDescent="0.3">
      <c r="V62" s="48" t="s">
        <v>175</v>
      </c>
      <c r="W62" s="49">
        <v>119.40645932734216</v>
      </c>
    </row>
    <row r="63" spans="20:23" x14ac:dyDescent="0.3">
      <c r="V63" s="48" t="s">
        <v>555</v>
      </c>
      <c r="W63" s="49" t="s">
        <v>536</v>
      </c>
    </row>
    <row r="64" spans="20:23" x14ac:dyDescent="0.3">
      <c r="V64" s="48" t="s">
        <v>247</v>
      </c>
      <c r="W64" s="49">
        <v>120.28014775077416</v>
      </c>
    </row>
    <row r="65" spans="20:23" x14ac:dyDescent="0.3">
      <c r="T65" s="48" t="s">
        <v>82</v>
      </c>
      <c r="U65" s="49">
        <v>143.48918527645725</v>
      </c>
    </row>
    <row r="66" spans="20:23" x14ac:dyDescent="0.3">
      <c r="T66" s="48" t="s">
        <v>81</v>
      </c>
      <c r="U66" s="49">
        <v>146.30348126231127</v>
      </c>
    </row>
    <row r="67" spans="20:23" x14ac:dyDescent="0.3">
      <c r="V67" s="48" t="s">
        <v>39</v>
      </c>
      <c r="W67" s="49">
        <v>132.07103612802558</v>
      </c>
    </row>
    <row r="68" spans="20:23" x14ac:dyDescent="0.3">
      <c r="V68" s="48" t="s">
        <v>71</v>
      </c>
      <c r="W68" s="49">
        <v>157.99619835424875</v>
      </c>
    </row>
    <row r="69" spans="20:23" x14ac:dyDescent="0.3">
      <c r="V69" s="48" t="s">
        <v>148</v>
      </c>
      <c r="W69" s="49" t="s">
        <v>536</v>
      </c>
    </row>
    <row r="70" spans="20:23" x14ac:dyDescent="0.3">
      <c r="T70" s="48" t="s">
        <v>47</v>
      </c>
      <c r="U70" s="49">
        <v>130.04648453395669</v>
      </c>
    </row>
    <row r="71" spans="20:23" x14ac:dyDescent="0.3">
      <c r="V71" s="48" t="s">
        <v>556</v>
      </c>
      <c r="W71" s="49" t="s">
        <v>536</v>
      </c>
    </row>
    <row r="72" spans="20:23" x14ac:dyDescent="0.3">
      <c r="V72" s="48" t="s">
        <v>42</v>
      </c>
      <c r="W72" s="49">
        <v>112.16231534823716</v>
      </c>
    </row>
    <row r="73" spans="20:23" x14ac:dyDescent="0.3">
      <c r="T73" s="48" t="s">
        <v>108</v>
      </c>
      <c r="U73" s="49" t="s">
        <v>536</v>
      </c>
    </row>
    <row r="74" spans="20:23" x14ac:dyDescent="0.3">
      <c r="T74" s="48"/>
      <c r="U74" s="49"/>
    </row>
    <row r="75" spans="20:23" x14ac:dyDescent="0.3">
      <c r="V75" s="48" t="s">
        <v>557</v>
      </c>
      <c r="W75" s="49">
        <v>144.53376912346437</v>
      </c>
    </row>
    <row r="76" spans="20:23" x14ac:dyDescent="0.3">
      <c r="V76" s="48" t="s">
        <v>558</v>
      </c>
      <c r="W76" s="49">
        <v>147.8719672972164</v>
      </c>
    </row>
    <row r="77" spans="20:23" x14ac:dyDescent="0.3">
      <c r="V77" s="48" t="s">
        <v>559</v>
      </c>
      <c r="W77" s="49" t="s">
        <v>536</v>
      </c>
    </row>
    <row r="78" spans="20:23" x14ac:dyDescent="0.3">
      <c r="V78" s="48" t="s">
        <v>560</v>
      </c>
      <c r="W78" s="49" t="s">
        <v>536</v>
      </c>
    </row>
    <row r="79" spans="20:23" x14ac:dyDescent="0.3">
      <c r="T79" s="48" t="s">
        <v>95</v>
      </c>
      <c r="U79" s="49">
        <v>123.85279296750082</v>
      </c>
    </row>
    <row r="80" spans="20:23" x14ac:dyDescent="0.3">
      <c r="V80" s="48" t="s">
        <v>561</v>
      </c>
      <c r="W80" s="49">
        <v>156.53455183755995</v>
      </c>
    </row>
    <row r="81" spans="20:23" x14ac:dyDescent="0.3">
      <c r="V81" s="48" t="s">
        <v>562</v>
      </c>
      <c r="W81" s="49" t="s">
        <v>536</v>
      </c>
    </row>
    <row r="82" spans="20:23" x14ac:dyDescent="0.3">
      <c r="T82" s="48" t="s">
        <v>196</v>
      </c>
      <c r="U82" s="49">
        <v>165.91152688872572</v>
      </c>
    </row>
    <row r="83" spans="20:23" x14ac:dyDescent="0.3">
      <c r="V83" s="48" t="s">
        <v>563</v>
      </c>
      <c r="W83" s="49">
        <v>165.85627247944973</v>
      </c>
    </row>
    <row r="84" spans="20:23" x14ac:dyDescent="0.3">
      <c r="V84" s="48" t="s">
        <v>564</v>
      </c>
      <c r="W84" s="49" t="s">
        <v>536</v>
      </c>
    </row>
    <row r="85" spans="20:23" x14ac:dyDescent="0.3">
      <c r="V85" s="48" t="s">
        <v>158</v>
      </c>
      <c r="W85" s="49" t="s">
        <v>536</v>
      </c>
    </row>
    <row r="86" spans="20:23" x14ac:dyDescent="0.3">
      <c r="T86" s="48" t="s">
        <v>64</v>
      </c>
      <c r="U86" s="49">
        <v>130.88579993464253</v>
      </c>
    </row>
    <row r="87" spans="20:23" x14ac:dyDescent="0.3">
      <c r="V87" s="48" t="s">
        <v>439</v>
      </c>
      <c r="W87" s="49" t="s">
        <v>536</v>
      </c>
    </row>
    <row r="88" spans="20:23" x14ac:dyDescent="0.3">
      <c r="V88" s="48" t="s">
        <v>565</v>
      </c>
      <c r="W88" s="49" t="s">
        <v>536</v>
      </c>
    </row>
    <row r="89" spans="20:23" x14ac:dyDescent="0.3">
      <c r="V89" s="48" t="s">
        <v>138</v>
      </c>
      <c r="W89" s="49" t="s">
        <v>536</v>
      </c>
    </row>
    <row r="90" spans="20:23" x14ac:dyDescent="0.3">
      <c r="V90" s="48" t="s">
        <v>120</v>
      </c>
      <c r="W90" s="49">
        <v>161.75383738538363</v>
      </c>
    </row>
    <row r="91" spans="20:23" x14ac:dyDescent="0.3">
      <c r="V91" s="48" t="s">
        <v>566</v>
      </c>
      <c r="W91" s="49" t="s">
        <v>536</v>
      </c>
    </row>
    <row r="92" spans="20:23" x14ac:dyDescent="0.3">
      <c r="T92" s="48" t="s">
        <v>26</v>
      </c>
      <c r="U92" s="49">
        <v>133.64635854491647</v>
      </c>
    </row>
    <row r="93" spans="20:23" x14ac:dyDescent="0.3">
      <c r="V93" s="48" t="s">
        <v>567</v>
      </c>
      <c r="W93" s="49" t="s">
        <v>536</v>
      </c>
    </row>
    <row r="94" spans="20:23" x14ac:dyDescent="0.3">
      <c r="V94" s="48" t="s">
        <v>568</v>
      </c>
      <c r="W94" s="49">
        <v>119.23954527637733</v>
      </c>
    </row>
    <row r="95" spans="20:23" x14ac:dyDescent="0.3">
      <c r="T95" s="48" t="s">
        <v>24</v>
      </c>
      <c r="U95" s="49">
        <v>141.34863723487575</v>
      </c>
    </row>
    <row r="96" spans="20:23" x14ac:dyDescent="0.3">
      <c r="V96" s="48" t="s">
        <v>569</v>
      </c>
      <c r="W96" s="49">
        <v>186.23118691050854</v>
      </c>
    </row>
    <row r="97" spans="20:23" x14ac:dyDescent="0.3">
      <c r="T97" s="48" t="s">
        <v>36</v>
      </c>
      <c r="U97" s="49" t="s">
        <v>536</v>
      </c>
    </row>
    <row r="98" spans="20:23" x14ac:dyDescent="0.3">
      <c r="V98" s="48" t="s">
        <v>570</v>
      </c>
      <c r="W98" s="49" t="s">
        <v>536</v>
      </c>
    </row>
    <row r="99" spans="20:23" x14ac:dyDescent="0.3">
      <c r="V99" s="48" t="s">
        <v>571</v>
      </c>
      <c r="W99" s="49" t="s">
        <v>536</v>
      </c>
    </row>
    <row r="100" spans="20:23" x14ac:dyDescent="0.3">
      <c r="V100" s="48" t="s">
        <v>572</v>
      </c>
      <c r="W100" s="49">
        <v>143.4424567540766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6"/>
  <sheetViews>
    <sheetView zoomScaleNormal="100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C1" sqref="C1:F1048576"/>
    </sheetView>
  </sheetViews>
  <sheetFormatPr defaultRowHeight="14.4" x14ac:dyDescent="0.3"/>
  <cols>
    <col min="1" max="1" width="15.77734375" customWidth="1"/>
    <col min="2" max="2" width="9.33203125" customWidth="1"/>
    <col min="3" max="6" width="3.5546875" customWidth="1"/>
    <col min="7" max="8" width="8.88671875" customWidth="1"/>
    <col min="9" max="9" width="14.6640625" customWidth="1"/>
    <col min="10" max="11" width="8.88671875" customWidth="1"/>
    <col min="12" max="12" width="16.21875" customWidth="1"/>
    <col min="13" max="14" width="8.88671875" customWidth="1"/>
    <col min="15" max="15" width="9.5546875" customWidth="1"/>
    <col min="16" max="16" width="13.21875" customWidth="1"/>
    <col min="17" max="17" width="8.88671875" customWidth="1"/>
    <col min="18" max="18" width="5.5546875" style="49" customWidth="1"/>
    <col min="19" max="19" width="7.21875" style="68" bestFit="1" customWidth="1"/>
    <col min="20" max="25" width="5.5546875" style="49" customWidth="1"/>
    <col min="26" max="26" width="14.33203125" style="49" customWidth="1"/>
    <col min="27" max="28" width="5.5546875" style="49" customWidth="1"/>
  </cols>
  <sheetData>
    <row r="1" spans="1:28" x14ac:dyDescent="0.3">
      <c r="G1" s="51" t="str">
        <f>'2016 4-Series times'!G1</f>
        <v>Bramhall</v>
      </c>
      <c r="H1" s="51" t="str">
        <f>'2016 4-Series times'!H1</f>
        <v>Burnage</v>
      </c>
      <c r="I1" s="51" t="str">
        <f>'2016 4-Series times'!I1</f>
        <v>Cheadle Hulme</v>
      </c>
      <c r="J1" s="51" t="str">
        <f>'2016 4-Series times'!J1</f>
        <v>Congleton</v>
      </c>
      <c r="K1" s="51" t="str">
        <f>'2016 4-Series times'!K1</f>
        <v>Lyme Park</v>
      </c>
      <c r="L1" s="51" t="str">
        <f>'2016 4-Series times'!L1</f>
        <v>South Manchester</v>
      </c>
      <c r="M1" s="51" t="str">
        <f>'2016 4-Series times'!M1</f>
        <v>Stretford</v>
      </c>
      <c r="N1" s="51" t="str">
        <f>'2016 4-Series times'!N1</f>
        <v>Wilmslow</v>
      </c>
      <c r="O1" s="51" t="str">
        <f>'2016 4-Series times'!O1</f>
        <v>Woodbank</v>
      </c>
      <c r="P1" s="51" t="str">
        <f>'2016 4-Series times'!P1</f>
        <v>Wythenshawe</v>
      </c>
      <c r="AA1" s="49" t="s">
        <v>583</v>
      </c>
      <c r="AB1" s="49" t="s">
        <v>584</v>
      </c>
    </row>
    <row r="2" spans="1:28" x14ac:dyDescent="0.3">
      <c r="B2" s="59" t="s">
        <v>579</v>
      </c>
      <c r="C2" s="59"/>
      <c r="D2" s="59"/>
      <c r="E2" s="59"/>
      <c r="G2" s="52">
        <f>benchmark!G2</f>
        <v>1.1277640721297747E-2</v>
      </c>
      <c r="H2" s="52">
        <f>benchmark!H2</f>
        <v>1.1381740029609014E-2</v>
      </c>
      <c r="I2" s="52">
        <f>benchmark!I2</f>
        <v>1.159842765689317E-2</v>
      </c>
      <c r="J2" s="52">
        <f>benchmark!J2</f>
        <v>1.085521924636478E-2</v>
      </c>
      <c r="K2" s="52">
        <f>benchmark!K2</f>
        <v>1.2153491315337198E-2</v>
      </c>
      <c r="L2" s="52">
        <f>benchmark!L2</f>
        <v>1.078726519477049E-2</v>
      </c>
      <c r="M2" s="52">
        <f>benchmark!M2</f>
        <v>1.0788685612080235E-2</v>
      </c>
      <c r="N2" s="52">
        <f>benchmark!N2</f>
        <v>1.1254415819040521E-2</v>
      </c>
      <c r="O2" s="52">
        <f>benchmark!O2</f>
        <v>1.2117546456045998E-2</v>
      </c>
      <c r="P2" s="52">
        <f>benchmark!P2</f>
        <v>1.1197911618055691E-2</v>
      </c>
      <c r="S2" s="68" t="s">
        <v>579</v>
      </c>
      <c r="AA2" s="49" t="s">
        <v>585</v>
      </c>
      <c r="AB2" s="49" t="s">
        <v>586</v>
      </c>
    </row>
    <row r="3" spans="1:28" x14ac:dyDescent="0.3">
      <c r="B3" s="59"/>
      <c r="C3" s="59"/>
      <c r="D3" s="59"/>
      <c r="E3" s="59"/>
      <c r="G3" s="58">
        <f>benchmark!G3</f>
        <v>1.0020636257474984</v>
      </c>
      <c r="H3" s="58">
        <f>benchmark!H3</f>
        <v>1.0113132669536773</v>
      </c>
      <c r="I3" s="58">
        <f>benchmark!I3</f>
        <v>1.0305668320225596</v>
      </c>
      <c r="J3" s="58">
        <f>benchmark!J3</f>
        <v>0.96452978287861291</v>
      </c>
      <c r="K3" s="58">
        <f>benchmark!K3</f>
        <v>1.0798864650776094</v>
      </c>
      <c r="L3" s="58">
        <f>benchmark!L3</f>
        <v>0.95849179275216634</v>
      </c>
      <c r="M3" s="58">
        <f>benchmark!M3</f>
        <v>0.95861800252907381</v>
      </c>
      <c r="N3" s="58">
        <f>benchmark!N3</f>
        <v>1</v>
      </c>
      <c r="O3" s="58">
        <f>benchmark!O3</f>
        <v>1.0766926201131835</v>
      </c>
      <c r="P3" s="58">
        <f>benchmark!P3</f>
        <v>0.99497937503879719</v>
      </c>
      <c r="S3" s="69">
        <f>MEDIAN(S5:S37)</f>
        <v>1.1069900128101478E-2</v>
      </c>
      <c r="AA3" s="49" t="s">
        <v>581</v>
      </c>
      <c r="AB3" s="49" t="s">
        <v>582</v>
      </c>
    </row>
    <row r="4" spans="1:28" x14ac:dyDescent="0.3">
      <c r="B4" s="59"/>
      <c r="C4" s="59"/>
      <c r="D4" s="59"/>
      <c r="E4" s="59"/>
      <c r="S4" s="69">
        <v>1.1064814814814814E-2</v>
      </c>
    </row>
    <row r="5" spans="1:28" x14ac:dyDescent="0.3">
      <c r="A5" t="str">
        <f>'2016 4-Series times'!A5</f>
        <v>Alan Turner</v>
      </c>
      <c r="B5" s="60">
        <f>MEDIAN(G5:P5)</f>
        <v>1.5587618432425695E-2</v>
      </c>
      <c r="C5" s="60"/>
      <c r="D5" s="60"/>
      <c r="E5" s="60"/>
      <c r="G5" s="51" t="str">
        <f>IF('2016 4-Series times'!G5="","",'2016 4-Series times'!G5/'Wilmslow Equivalent'!G$3)</f>
        <v/>
      </c>
      <c r="H5" s="51" t="str">
        <f>IF('2016 4-Series times'!H5="","",'2016 4-Series times'!H5/'Wilmslow Equivalent'!H$3)</f>
        <v/>
      </c>
      <c r="I5" s="51" t="str">
        <f>IF('2016 4-Series times'!I5="","",'2016 4-Series times'!I5/'Wilmslow Equivalent'!I$3)</f>
        <v/>
      </c>
      <c r="J5" s="51">
        <f>IF('2016 4-Series times'!J5="","",'2016 4-Series times'!J5/'Wilmslow Equivalent'!J$3)</f>
        <v>1.5587618432425695E-2</v>
      </c>
      <c r="K5" s="51">
        <f>IF('2016 4-Series times'!K5="","",'2016 4-Series times'!K5/'Wilmslow Equivalent'!K$3)</f>
        <v>1.5519464130013707E-2</v>
      </c>
      <c r="L5" s="51">
        <f>IF('2016 4-Series times'!L5="","",'2016 4-Series times'!L5/'Wilmslow Equivalent'!L$3)</f>
        <v>1.5601285078056196E-2</v>
      </c>
      <c r="M5" s="51" t="str">
        <f>IF('2016 4-Series times'!M5="","",'2016 4-Series times'!M5/'Wilmslow Equivalent'!M$3)</f>
        <v/>
      </c>
      <c r="N5" s="51">
        <f>IF('2016 4-Series times'!N5="","",'2016 4-Series times'!N5/'Wilmslow Equivalent'!N$3)</f>
        <v>1.5300925925925926E-2</v>
      </c>
      <c r="O5" s="51" t="str">
        <f>IF('2016 4-Series times'!O5="","",'2016 4-Series times'!O5/'Wilmslow Equivalent'!O$3)</f>
        <v/>
      </c>
      <c r="P5" s="51">
        <f>IF('2016 4-Series times'!P5="","",'2016 4-Series times'!P5/'Wilmslow Equivalent'!P$3)</f>
        <v>1.5610783295685654E-2</v>
      </c>
      <c r="S5" s="69" t="str">
        <f t="shared" ref="S5:S37" si="0">IF(R5="","",B5/R5*100)</f>
        <v/>
      </c>
    </row>
    <row r="6" spans="1:28" x14ac:dyDescent="0.3">
      <c r="A6" t="str">
        <f>'2016 4-Series times'!A6</f>
        <v>Andy Whitingham</v>
      </c>
      <c r="B6" s="60">
        <f t="shared" ref="B6:B42" si="1">MEDIAN(G6:P6)</f>
        <v>1.2570701125002127E-2</v>
      </c>
      <c r="C6" s="60"/>
      <c r="D6" s="60"/>
      <c r="E6" s="60"/>
      <c r="G6" s="51">
        <f>IF('2016 4-Series times'!G6="","",'2016 4-Series times'!G6/'Wilmslow Equivalent'!G$3)</f>
        <v>1.2289453981156603E-2</v>
      </c>
      <c r="H6" s="51" t="str">
        <f>IF('2016 4-Series times'!H6="","",'2016 4-Series times'!H6/'Wilmslow Equivalent'!H$3)</f>
        <v/>
      </c>
      <c r="I6" s="51">
        <f>IF('2016 4-Series times'!I6="","",'2016 4-Series times'!I6/'Wilmslow Equivalent'!I$3)</f>
        <v>1.2589709501492104E-2</v>
      </c>
      <c r="J6" s="51">
        <f>IF('2016 4-Series times'!J6="","",'2016 4-Series times'!J6/'Wilmslow Equivalent'!J$3)</f>
        <v>1.2551692748512148E-2</v>
      </c>
      <c r="K6" s="51">
        <f>IF('2016 4-Series times'!K6="","",'2016 4-Series times'!K6/'Wilmslow Equivalent'!K$3)</f>
        <v>1.2068312576239941E-2</v>
      </c>
      <c r="L6" s="51">
        <f>IF('2016 4-Series times'!L6="","",'2016 4-Series times'!L6/'Wilmslow Equivalent'!L$3)</f>
        <v>1.2980945401633444E-2</v>
      </c>
      <c r="M6" s="51">
        <f>IF('2016 4-Series times'!M6="","",'2016 4-Series times'!M6/'Wilmslow Equivalent'!M$3)</f>
        <v>1.2496288026161236E-2</v>
      </c>
      <c r="N6" s="51">
        <f>IF('2016 4-Series times'!N6="","",'2016 4-Series times'!N6/'Wilmslow Equivalent'!N$3)</f>
        <v>1.2615740740740742E-2</v>
      </c>
      <c r="O6" s="51" t="str">
        <f>IF('2016 4-Series times'!O6="","",'2016 4-Series times'!O6/'Wilmslow Equivalent'!O$3)</f>
        <v/>
      </c>
      <c r="P6" s="51">
        <f>IF('2016 4-Series times'!P6="","",'2016 4-Series times'!P6/'Wilmslow Equivalent'!P$3)</f>
        <v>1.2691031725479173E-2</v>
      </c>
      <c r="R6" s="49">
        <v>112.47794538824101</v>
      </c>
      <c r="S6" s="69">
        <f t="shared" si="0"/>
        <v>1.1176147538623451E-2</v>
      </c>
    </row>
    <row r="7" spans="1:28" x14ac:dyDescent="0.3">
      <c r="A7" t="str">
        <f>'2016 4-Series times'!A7</f>
        <v>Bernard McCarron</v>
      </c>
      <c r="B7" s="60">
        <f t="shared" si="1"/>
        <v>1.5275066428114076E-2</v>
      </c>
      <c r="C7" s="60"/>
      <c r="D7" s="60"/>
      <c r="E7" s="60"/>
      <c r="G7" s="51">
        <f>IF('2016 4-Series times'!G7="","",'2016 4-Series times'!G7/'Wilmslow Equivalent'!G$3)</f>
        <v>1.6332037527589695E-2</v>
      </c>
      <c r="H7" s="51">
        <f>IF('2016 4-Series times'!H7="","",'2016 4-Series times'!H7/'Wilmslow Equivalent'!H$3)</f>
        <v>1.5083980531156584E-2</v>
      </c>
      <c r="I7" s="51" t="str">
        <f>IF('2016 4-Series times'!I7="","",'2016 4-Series times'!I7/'Wilmslow Equivalent'!I$3)</f>
        <v/>
      </c>
      <c r="J7" s="51">
        <f>IF('2016 4-Series times'!J7="","",'2016 4-Series times'!J7/'Wilmslow Equivalent'!J$3)</f>
        <v>1.4735639287928218E-2</v>
      </c>
      <c r="K7" s="51">
        <f>IF('2016 4-Series times'!K7="","",'2016 4-Series times'!K7/'Wilmslow Equivalent'!K$3)</f>
        <v>1.5337260476553602E-2</v>
      </c>
      <c r="L7" s="51">
        <f>IF('2016 4-Series times'!L7="","",'2016 4-Series times'!L7/'Wilmslow Equivalent'!L$3)</f>
        <v>1.4671487128357801E-2</v>
      </c>
      <c r="M7" s="51">
        <f>IF('2016 4-Series times'!M7="","",'2016 4-Series times'!M7/'Wilmslow Equivalent'!M$3)</f>
        <v>1.5212872379674548E-2</v>
      </c>
      <c r="N7" s="51" t="str">
        <f>IF('2016 4-Series times'!N7="","",'2016 4-Series times'!N7/'Wilmslow Equivalent'!N$3)</f>
        <v/>
      </c>
      <c r="O7" s="51">
        <f>IF('2016 4-Series times'!O7="","",'2016 4-Series times'!O7/'Wilmslow Equivalent'!O$3)</f>
        <v>1.5339757508477672E-2</v>
      </c>
      <c r="P7" s="51">
        <f>IF('2016 4-Series times'!P7="","",'2016 4-Series times'!P7/'Wilmslow Equivalent'!P$3)</f>
        <v>1.5622415772060978E-2</v>
      </c>
      <c r="R7" s="49">
        <v>137.12433737446773</v>
      </c>
      <c r="S7" s="69">
        <f t="shared" si="0"/>
        <v>1.1139573558266296E-2</v>
      </c>
      <c r="Z7" s="49" t="s">
        <v>587</v>
      </c>
      <c r="AA7" s="49" t="s">
        <v>536</v>
      </c>
      <c r="AB7" s="49" t="s">
        <v>536</v>
      </c>
    </row>
    <row r="8" spans="1:28" x14ac:dyDescent="0.3">
      <c r="A8" t="str">
        <f>'2016 4-Series times'!A8</f>
        <v>Brian McCoubry</v>
      </c>
      <c r="B8" s="60">
        <f t="shared" si="1"/>
        <v>1.3845592038932208E-2</v>
      </c>
      <c r="C8" s="60"/>
      <c r="D8" s="60"/>
      <c r="E8" s="60"/>
      <c r="G8" s="51" t="str">
        <f>IF('2016 4-Series times'!G8="","",'2016 4-Series times'!G8/'Wilmslow Equivalent'!G$3)</f>
        <v/>
      </c>
      <c r="H8" s="51">
        <f>IF('2016 4-Series times'!H8="","",'2016 4-Series times'!H8/'Wilmslow Equivalent'!H$3)</f>
        <v>1.3939520703299483E-2</v>
      </c>
      <c r="I8" s="51" t="str">
        <f>IF('2016 4-Series times'!I8="","",'2016 4-Series times'!I8/'Wilmslow Equivalent'!I$3)</f>
        <v/>
      </c>
      <c r="J8" s="51">
        <f>IF('2016 4-Series times'!J8="","",'2016 4-Series times'!J8/'Wilmslow Equivalent'!J$3)</f>
        <v>1.3751663374564934E-2</v>
      </c>
      <c r="K8" s="51">
        <f>IF('2016 4-Series times'!K8="","",'2016 4-Series times'!K8/'Wilmslow Equivalent'!K$3)</f>
        <v>1.3751016905253858E-2</v>
      </c>
      <c r="L8" s="51" t="str">
        <f>IF('2016 4-Series times'!L8="","",'2016 4-Series times'!L8/'Wilmslow Equivalent'!L$3)</f>
        <v/>
      </c>
      <c r="M8" s="51" t="str">
        <f>IF('2016 4-Series times'!M8="","",'2016 4-Series times'!M8/'Wilmslow Equivalent'!M$3)</f>
        <v/>
      </c>
      <c r="N8" s="51">
        <f>IF('2016 4-Series times'!N8="","",'2016 4-Series times'!N8/'Wilmslow Equivalent'!N$3)</f>
        <v>1.4328703703703703E-2</v>
      </c>
      <c r="O8" s="51" t="str">
        <f>IF('2016 4-Series times'!O8="","",'2016 4-Series times'!O8/'Wilmslow Equivalent'!O$3)</f>
        <v/>
      </c>
      <c r="P8" s="51" t="str">
        <f>IF('2016 4-Series times'!P8="","",'2016 4-Series times'!P8/'Wilmslow Equivalent'!P$3)</f>
        <v/>
      </c>
      <c r="R8" s="49">
        <f>AA128</f>
        <v>119.96098526767642</v>
      </c>
      <c r="S8" s="69">
        <f t="shared" si="0"/>
        <v>1.1541745850150928E-2</v>
      </c>
      <c r="Z8" s="49" t="s">
        <v>86</v>
      </c>
      <c r="AA8" s="49" t="s">
        <v>536</v>
      </c>
      <c r="AB8" s="49" t="s">
        <v>536</v>
      </c>
    </row>
    <row r="9" spans="1:28" x14ac:dyDescent="0.3">
      <c r="A9" t="str">
        <f>'2016 4-Series times'!A9</f>
        <v>Catriona Marshall</v>
      </c>
      <c r="B9" s="60">
        <f t="shared" si="1"/>
        <v>1.6459954071084353E-2</v>
      </c>
      <c r="C9" s="60"/>
      <c r="D9" s="60"/>
      <c r="E9" s="60"/>
      <c r="G9" s="51" t="str">
        <f>IF('2016 4-Series times'!G9="","",'2016 4-Series times'!G9/'Wilmslow Equivalent'!G$3)</f>
        <v/>
      </c>
      <c r="H9" s="51" t="str">
        <f>IF('2016 4-Series times'!H9="","",'2016 4-Series times'!H9/'Wilmslow Equivalent'!H$3)</f>
        <v/>
      </c>
      <c r="I9" s="51" t="str">
        <f>IF('2016 4-Series times'!I9="","",'2016 4-Series times'!I9/'Wilmslow Equivalent'!I$3)</f>
        <v/>
      </c>
      <c r="J9" s="51">
        <f>IF('2016 4-Series times'!J9="","",'2016 4-Series times'!J9/'Wilmslow Equivalent'!J$3)</f>
        <v>1.6355599633099478E-2</v>
      </c>
      <c r="K9" s="51" t="str">
        <f>IF('2016 4-Series times'!K9="","",'2016 4-Series times'!K9/'Wilmslow Equivalent'!K$3)</f>
        <v/>
      </c>
      <c r="L9" s="51">
        <f>IF('2016 4-Series times'!L9="","",'2016 4-Series times'!L9/'Wilmslow Equivalent'!L$3)</f>
        <v>1.6796739584811274E-2</v>
      </c>
      <c r="M9" s="51" t="str">
        <f>IF('2016 4-Series times'!M9="","",'2016 4-Series times'!M9/'Wilmslow Equivalent'!M$3)</f>
        <v/>
      </c>
      <c r="N9" s="51" t="str">
        <f>IF('2016 4-Series times'!N9="","",'2016 4-Series times'!N9/'Wilmslow Equivalent'!N$3)</f>
        <v/>
      </c>
      <c r="O9" s="51" t="str">
        <f>IF('2016 4-Series times'!O9="","",'2016 4-Series times'!O9/'Wilmslow Equivalent'!O$3)</f>
        <v/>
      </c>
      <c r="P9" s="51">
        <f>IF('2016 4-Series times'!P9="","",'2016 4-Series times'!P9/'Wilmslow Equivalent'!P$3)</f>
        <v>1.6459954071084353E-2</v>
      </c>
      <c r="R9" s="49">
        <f>AA20</f>
        <v>155.08647157866068</v>
      </c>
      <c r="S9" s="69">
        <f t="shared" si="0"/>
        <v>1.0613404188988707E-2</v>
      </c>
      <c r="Z9" s="49" t="s">
        <v>534</v>
      </c>
      <c r="AA9" s="49" t="s">
        <v>536</v>
      </c>
      <c r="AB9" s="49" t="s">
        <v>536</v>
      </c>
    </row>
    <row r="10" spans="1:28" x14ac:dyDescent="0.3">
      <c r="A10" t="str">
        <f>'2016 4-Series times'!A10</f>
        <v>Carolyn Hirons</v>
      </c>
      <c r="B10" s="60">
        <f t="shared" si="1"/>
        <v>1.7898398674590962E-2</v>
      </c>
      <c r="C10" s="60"/>
      <c r="D10" s="60"/>
      <c r="E10" s="60"/>
      <c r="G10" s="51" t="str">
        <f>IF('2016 4-Series times'!G10="","",'2016 4-Series times'!G10/'Wilmslow Equivalent'!G$3)</f>
        <v/>
      </c>
      <c r="H10" s="51">
        <f>IF('2016 4-Series times'!H10="","",'2016 4-Series times'!H10/'Wilmslow Equivalent'!H$3)</f>
        <v>1.7395789383427927E-2</v>
      </c>
      <c r="I10" s="51" t="str">
        <f>IF('2016 4-Series times'!I10="","",'2016 4-Series times'!I10/'Wilmslow Equivalent'!I$3)</f>
        <v/>
      </c>
      <c r="J10" s="51">
        <f>IF('2016 4-Series times'!J10="","",'2016 4-Series times'!J10/'Wilmslow Equivalent'!J$3)</f>
        <v>1.7903561740707577E-2</v>
      </c>
      <c r="K10" s="51">
        <f>IF('2016 4-Series times'!K10="","",'2016 4-Series times'!K10/'Wilmslow Equivalent'!K$3)</f>
        <v>1.8263236793883534E-2</v>
      </c>
      <c r="L10" s="51" t="str">
        <f>IF('2016 4-Series times'!L10="","",'2016 4-Series times'!L10/'Wilmslow Equivalent'!L$3)</f>
        <v/>
      </c>
      <c r="M10" s="51">
        <f>IF('2016 4-Series times'!M10="","",'2016 4-Series times'!M10/'Wilmslow Equivalent'!M$3)</f>
        <v>1.7893235608474348E-2</v>
      </c>
      <c r="N10" s="51" t="str">
        <f>IF('2016 4-Series times'!N10="","",'2016 4-Series times'!N10/'Wilmslow Equivalent'!N$3)</f>
        <v/>
      </c>
      <c r="O10" s="51" t="str">
        <f>IF('2016 4-Series times'!O10="","",'2016 4-Series times'!O10/'Wilmslow Equivalent'!O$3)</f>
        <v/>
      </c>
      <c r="P10" s="51" t="str">
        <f>IF('2016 4-Series times'!P10="","",'2016 4-Series times'!P10/'Wilmslow Equivalent'!P$3)</f>
        <v/>
      </c>
      <c r="R10" s="49">
        <f>AB19</f>
        <v>158.4796471042676</v>
      </c>
      <c r="S10" s="69">
        <f t="shared" si="0"/>
        <v>1.1293815326844571E-2</v>
      </c>
      <c r="Z10" s="49" t="s">
        <v>535</v>
      </c>
      <c r="AA10" s="49" t="s">
        <v>536</v>
      </c>
      <c r="AB10" s="49" t="s">
        <v>536</v>
      </c>
    </row>
    <row r="11" spans="1:28" x14ac:dyDescent="0.3">
      <c r="A11" t="str">
        <f>'2016 4-Series times'!A11</f>
        <v>Chris Cannon</v>
      </c>
      <c r="B11" s="60">
        <f t="shared" si="1"/>
        <v>1.5750373012189553E-2</v>
      </c>
      <c r="C11" s="60"/>
      <c r="D11" s="60"/>
      <c r="E11" s="60"/>
      <c r="G11" s="51">
        <f>IF('2016 4-Series times'!G11="","",'2016 4-Series times'!G11/'Wilmslow Equivalent'!G$3)</f>
        <v>1.638978872111017E-2</v>
      </c>
      <c r="H11" s="51">
        <f>IF('2016 4-Series times'!H11="","",'2016 4-Series times'!H11/'Wilmslow Equivalent'!H$3)</f>
        <v>1.5415873881235144E-2</v>
      </c>
      <c r="I11" s="51">
        <f>IF('2016 4-Series times'!I11="","",'2016 4-Series times'!I11/'Wilmslow Equivalent'!I$3)</f>
        <v>1.7295408235769708E-2</v>
      </c>
      <c r="J11" s="51">
        <f>IF('2016 4-Series times'!J11="","",'2016 4-Series times'!J11/'Wilmslow Equivalent'!J$3)</f>
        <v>1.5959609326502061E-2</v>
      </c>
      <c r="K11" s="51">
        <f>IF('2016 4-Series times'!K11="","",'2016 4-Series times'!K11/'Wilmslow Equivalent'!K$3)</f>
        <v>1.5937460746775125E-2</v>
      </c>
      <c r="L11" s="51">
        <f>IF('2016 4-Series times'!L11="","",'2016 4-Series times'!L11/'Wilmslow Equivalent'!L$3)</f>
        <v>1.5722038058536503E-2</v>
      </c>
      <c r="M11" s="51">
        <f>IF('2016 4-Series times'!M11="","",'2016 4-Series times'!M11/'Wilmslow Equivalent'!M$3)</f>
        <v>1.5526788793858309E-2</v>
      </c>
      <c r="N11" s="51">
        <f>IF('2016 4-Series times'!N11="","",'2016 4-Series times'!N11/'Wilmslow Equivalent'!N$3)</f>
        <v>1.5671296296296298E-2</v>
      </c>
      <c r="O11" s="51" t="str">
        <f>IF('2016 4-Series times'!O11="","",'2016 4-Series times'!O11/'Wilmslow Equivalent'!O$3)</f>
        <v/>
      </c>
      <c r="P11" s="51">
        <f>IF('2016 4-Series times'!P11="","",'2016 4-Series times'!P11/'Wilmslow Equivalent'!P$3)</f>
        <v>1.5750373012189553E-2</v>
      </c>
      <c r="R11" s="49">
        <f>AA21</f>
        <v>147.74461634814801</v>
      </c>
      <c r="S11" s="69">
        <f t="shared" si="0"/>
        <v>1.0660539383090004E-2</v>
      </c>
      <c r="Z11" s="49" t="s">
        <v>537</v>
      </c>
      <c r="AA11" s="49" t="s">
        <v>536</v>
      </c>
      <c r="AB11" s="49" t="s">
        <v>536</v>
      </c>
    </row>
    <row r="12" spans="1:28" x14ac:dyDescent="0.3">
      <c r="A12" t="str">
        <f>'2016 4-Series times'!A12</f>
        <v>Christian Hook</v>
      </c>
      <c r="B12" s="60">
        <f t="shared" si="1"/>
        <v>1.5098314371081188E-2</v>
      </c>
      <c r="C12" s="60"/>
      <c r="D12" s="60"/>
      <c r="E12" s="60"/>
      <c r="G12" s="51">
        <f>IF('2016 4-Series times'!G12="","",'2016 4-Series times'!G12/'Wilmslow Equivalent'!G$3)</f>
        <v>1.628583657277332E-2</v>
      </c>
      <c r="H12" s="51" t="str">
        <f>IF('2016 4-Series times'!H12="","",'2016 4-Series times'!H12/'Wilmslow Equivalent'!H$3)</f>
        <v/>
      </c>
      <c r="I12" s="51" t="str">
        <f>IF('2016 4-Series times'!I12="","",'2016 4-Series times'!I12/'Wilmslow Equivalent'!I$3)</f>
        <v/>
      </c>
      <c r="J12" s="51" t="str">
        <f>IF('2016 4-Series times'!J12="","",'2016 4-Series times'!J12/'Wilmslow Equivalent'!J$3)</f>
        <v/>
      </c>
      <c r="K12" s="51">
        <f>IF('2016 4-Series times'!K12="","",'2016 4-Series times'!K12/'Wilmslow Equivalent'!K$3)</f>
        <v>1.5069313927347562E-2</v>
      </c>
      <c r="L12" s="51">
        <f>IF('2016 4-Series times'!L12="","",'2016 4-Series times'!L12/'Wilmslow Equivalent'!L$3)</f>
        <v>1.5214875540519198E-2</v>
      </c>
      <c r="M12" s="51">
        <f>IF('2016 4-Series times'!M12="","",'2016 4-Series times'!M12/'Wilmslow Equivalent'!M$3)</f>
        <v>1.4355639094788125E-2</v>
      </c>
      <c r="N12" s="51">
        <f>IF('2016 4-Series times'!N12="","",'2016 4-Series times'!N12/'Wilmslow Equivalent'!N$3)</f>
        <v>1.5127314814814816E-2</v>
      </c>
      <c r="O12" s="51" t="str">
        <f>IF('2016 4-Series times'!O12="","",'2016 4-Series times'!O12/'Wilmslow Equivalent'!O$3)</f>
        <v/>
      </c>
      <c r="P12" s="51">
        <f>IF('2016 4-Series times'!P12="","",'2016 4-Series times'!P12/'Wilmslow Equivalent'!P$3)</f>
        <v>1.4726715091160983E-2</v>
      </c>
      <c r="R12" s="49">
        <f>AA127</f>
        <v>140.58320915017006</v>
      </c>
      <c r="S12" s="69">
        <f t="shared" si="0"/>
        <v>1.0739770746699392E-2</v>
      </c>
      <c r="Z12" s="49" t="s">
        <v>66</v>
      </c>
      <c r="AA12" s="49">
        <v>112.47794538824101</v>
      </c>
      <c r="AB12" s="49">
        <v>112.47794538824101</v>
      </c>
    </row>
    <row r="13" spans="1:28" x14ac:dyDescent="0.3">
      <c r="A13" t="str">
        <f>'2016 4-Series times'!A13</f>
        <v>Don Bullough</v>
      </c>
      <c r="B13" s="60">
        <f t="shared" si="1"/>
        <v>2.0577823073695135E-2</v>
      </c>
      <c r="C13" s="60"/>
      <c r="D13" s="60"/>
      <c r="E13" s="60"/>
      <c r="G13" s="51" t="str">
        <f>IF('2016 4-Series times'!G13="","",'2016 4-Series times'!G13/'Wilmslow Equivalent'!G$3)</f>
        <v/>
      </c>
      <c r="H13" s="51" t="str">
        <f>IF('2016 4-Series times'!H13="","",'2016 4-Series times'!H13/'Wilmslow Equivalent'!H$3)</f>
        <v/>
      </c>
      <c r="I13" s="51" t="str">
        <f>IF('2016 4-Series times'!I13="","",'2016 4-Series times'!I13/'Wilmslow Equivalent'!I$3)</f>
        <v/>
      </c>
      <c r="J13" s="51">
        <f>IF('2016 4-Series times'!J13="","",'2016 4-Series times'!J13/'Wilmslow Equivalent'!J$3)</f>
        <v>2.0507497999242123E-2</v>
      </c>
      <c r="K13" s="51">
        <f>IF('2016 4-Series times'!K13="","",'2016 4-Series times'!K13/'Wilmslow Equivalent'!K$3)</f>
        <v>1.9324305128739443E-2</v>
      </c>
      <c r="L13" s="51" t="str">
        <f>IF('2016 4-Series times'!L13="","",'2016 4-Series times'!L13/'Wilmslow Equivalent'!L$3)</f>
        <v/>
      </c>
      <c r="M13" s="51" t="str">
        <f>IF('2016 4-Series times'!M13="","",'2016 4-Series times'!M13/'Wilmslow Equivalent'!M$3)</f>
        <v/>
      </c>
      <c r="N13" s="51">
        <f>IF('2016 4-Series times'!N13="","",'2016 4-Series times'!N13/'Wilmslow Equivalent'!N$3)</f>
        <v>2.0648148148148148E-2</v>
      </c>
      <c r="O13" s="51" t="str">
        <f>IF('2016 4-Series times'!O13="","",'2016 4-Series times'!O13/'Wilmslow Equivalent'!O$3)</f>
        <v/>
      </c>
      <c r="P13" s="51">
        <f>IF('2016 4-Series times'!P13="","",'2016 4-Series times'!P13/'Wilmslow Equivalent'!P$3)</f>
        <v>2.1345594148720698E-2</v>
      </c>
      <c r="R13" s="49">
        <f>AB31</f>
        <v>179.7611413589126</v>
      </c>
      <c r="S13" s="69">
        <f t="shared" si="0"/>
        <v>1.1447314429657121E-2</v>
      </c>
      <c r="Z13" s="49" t="s">
        <v>538</v>
      </c>
      <c r="AA13" s="49">
        <v>145.80436312118667</v>
      </c>
      <c r="AB13" s="49">
        <v>145.80436312118667</v>
      </c>
    </row>
    <row r="14" spans="1:28" x14ac:dyDescent="0.3">
      <c r="A14" t="str">
        <f>'2016 4-Series times'!A14</f>
        <v>Elspeth Gibson</v>
      </c>
      <c r="B14" s="60">
        <f t="shared" si="1"/>
        <v>1.9252002221113305E-2</v>
      </c>
      <c r="C14" s="60"/>
      <c r="D14" s="60"/>
      <c r="E14" s="60"/>
      <c r="G14" s="51">
        <f>IF('2016 4-Series times'!G14="","",'2016 4-Series times'!G14/'Wilmslow Equivalent'!G$3)</f>
        <v>1.8110774288020257E-2</v>
      </c>
      <c r="H14" s="51">
        <f>IF('2016 4-Series times'!H14="","",'2016 4-Series times'!H14/'Wilmslow Equivalent'!H$3)</f>
        <v>1.9112479125213577E-2</v>
      </c>
      <c r="I14" s="51">
        <f>IF('2016 4-Series times'!I14="","",'2016 4-Series times'!I14/'Wilmslow Equivalent'!I$3)</f>
        <v>2.0148027516214841E-2</v>
      </c>
      <c r="J14" s="51">
        <f>IF('2016 4-Series times'!J14="","",'2016 4-Series times'!J14/'Wilmslow Equivalent'!J$3)</f>
        <v>1.9391525317013034E-2</v>
      </c>
      <c r="K14" s="51">
        <f>IF('2016 4-Series times'!K14="","",'2016 4-Series times'!K14/'Wilmslow Equivalent'!K$3)</f>
        <v>1.9753019607469103E-2</v>
      </c>
      <c r="L14" s="51" t="str">
        <f>IF('2016 4-Series times'!L14="","",'2016 4-Series times'!L14/'Wilmslow Equivalent'!L$3)</f>
        <v/>
      </c>
      <c r="M14" s="51" t="str">
        <f>IF('2016 4-Series times'!M14="","",'2016 4-Series times'!M14/'Wilmslow Equivalent'!M$3)</f>
        <v/>
      </c>
      <c r="N14" s="51">
        <f>IF('2016 4-Series times'!N14="","",'2016 4-Series times'!N14/'Wilmslow Equivalent'!N$3)</f>
        <v>1.8993055555555558E-2</v>
      </c>
      <c r="O14" s="51" t="str">
        <f>IF('2016 4-Series times'!O14="","",'2016 4-Series times'!O14/'Wilmslow Equivalent'!O$3)</f>
        <v/>
      </c>
      <c r="P14" s="51" t="str">
        <f>IF('2016 4-Series times'!P14="","",'2016 4-Series times'!P14/'Wilmslow Equivalent'!P$3)</f>
        <v/>
      </c>
      <c r="R14" s="49">
        <f>AA32</f>
        <v>167.05901024374961</v>
      </c>
      <c r="S14" s="69">
        <f t="shared" si="0"/>
        <v>1.1524072956629768E-2</v>
      </c>
      <c r="Z14" s="49" t="s">
        <v>539</v>
      </c>
      <c r="AA14" s="49">
        <v>149.1022824054281</v>
      </c>
      <c r="AB14" s="49">
        <v>149.06868003414075</v>
      </c>
    </row>
    <row r="15" spans="1:28" x14ac:dyDescent="0.3">
      <c r="A15" t="str">
        <f>'2016 4-Series times'!A15</f>
        <v>Gail Hill</v>
      </c>
      <c r="B15" s="60">
        <f t="shared" si="1"/>
        <v>1.6805555555555556E-2</v>
      </c>
      <c r="C15" s="60"/>
      <c r="D15" s="60"/>
      <c r="E15" s="60"/>
      <c r="G15" s="51">
        <f>IF('2016 4-Series times'!G15="","",'2016 4-Series times'!G15/'Wilmslow Equivalent'!G$3)</f>
        <v>1.6609243256487966E-2</v>
      </c>
      <c r="H15" s="51">
        <f>IF('2016 4-Series times'!H15="","",'2016 4-Series times'!H15/'Wilmslow Equivalent'!H$3)</f>
        <v>1.6560333709092243E-2</v>
      </c>
      <c r="I15" s="51" t="str">
        <f>IF('2016 4-Series times'!I15="","",'2016 4-Series times'!I15/'Wilmslow Equivalent'!I$3)</f>
        <v/>
      </c>
      <c r="J15" s="51">
        <f>IF('2016 4-Series times'!J15="","",'2016 4-Series times'!J15/'Wilmslow Equivalent'!J$3)</f>
        <v>1.7759565265581242E-2</v>
      </c>
      <c r="K15" s="51">
        <f>IF('2016 4-Series times'!K15="","",'2016 4-Series times'!K15/'Wilmslow Equivalent'!K$3)</f>
        <v>1.808103314042343E-2</v>
      </c>
      <c r="L15" s="51" t="str">
        <f>IF('2016 4-Series times'!L15="","",'2016 4-Series times'!L15/'Wilmslow Equivalent'!L$3)</f>
        <v/>
      </c>
      <c r="M15" s="51" t="str">
        <f>IF('2016 4-Series times'!M15="","",'2016 4-Series times'!M15/'Wilmslow Equivalent'!M$3)</f>
        <v/>
      </c>
      <c r="N15" s="51">
        <f>IF('2016 4-Series times'!N15="","",'2016 4-Series times'!N15/'Wilmslow Equivalent'!N$3)</f>
        <v>1.6805555555555556E-2</v>
      </c>
      <c r="O15" s="51" t="str">
        <f>IF('2016 4-Series times'!O15="","",'2016 4-Series times'!O15/'Wilmslow Equivalent'!O$3)</f>
        <v/>
      </c>
      <c r="P15" s="51" t="str">
        <f>IF('2016 4-Series times'!P15="","",'2016 4-Series times'!P15/'Wilmslow Equivalent'!P$3)</f>
        <v/>
      </c>
      <c r="R15" s="49">
        <f>AA35</f>
        <v>140.63602604918478</v>
      </c>
      <c r="S15" s="69">
        <f t="shared" si="0"/>
        <v>1.1949680339856968E-2</v>
      </c>
      <c r="Z15" s="49" t="s">
        <v>154</v>
      </c>
      <c r="AA15" s="49" t="s">
        <v>536</v>
      </c>
      <c r="AB15" s="49" t="s">
        <v>536</v>
      </c>
    </row>
    <row r="16" spans="1:28" x14ac:dyDescent="0.3">
      <c r="A16" t="str">
        <f>'2016 4-Series times'!A16</f>
        <v>Gareth Trimble</v>
      </c>
      <c r="B16" s="60">
        <f t="shared" si="1"/>
        <v>1.5563205372664998E-2</v>
      </c>
      <c r="C16" s="60"/>
      <c r="D16" s="60"/>
      <c r="E16" s="60"/>
      <c r="G16" s="51">
        <f>IF('2016 4-Series times'!G16="","",'2016 4-Series times'!G16/'Wilmslow Equivalent'!G$3)</f>
        <v>1.5731425114976778E-2</v>
      </c>
      <c r="H16" s="51">
        <f>IF('2016 4-Series times'!H16="","",'2016 4-Series times'!H16/'Wilmslow Equivalent'!H$3)</f>
        <v>1.5141203522549438E-2</v>
      </c>
      <c r="I16" s="51">
        <f>IF('2016 4-Series times'!I16="","",'2016 4-Series times'!I16/'Wilmslow Equivalent'!I$3)</f>
        <v>1.5610790550467464E-2</v>
      </c>
      <c r="J16" s="51">
        <f>IF('2016 4-Series times'!J16="","",'2016 4-Series times'!J16/'Wilmslow Equivalent'!J$3)</f>
        <v>1.5515620194862531E-2</v>
      </c>
      <c r="K16" s="51">
        <f>IF('2016 4-Series times'!K16="","",'2016 4-Series times'!K16/'Wilmslow Equivalent'!K$3)</f>
        <v>1.5272953304744152E-2</v>
      </c>
      <c r="L16" s="51" t="str">
        <f>IF('2016 4-Series times'!L16="","",'2016 4-Series times'!L16/'Wilmslow Equivalent'!L$3)</f>
        <v/>
      </c>
      <c r="M16" s="51" t="str">
        <f>IF('2016 4-Series times'!M16="","",'2016 4-Series times'!M16/'Wilmslow Equivalent'!M$3)</f>
        <v/>
      </c>
      <c r="N16" s="51">
        <f>IF('2016 4-Series times'!N16="","",'2016 4-Series times'!N16/'Wilmslow Equivalent'!N$3)</f>
        <v>1.5625E-2</v>
      </c>
      <c r="O16" s="51" t="str">
        <f>IF('2016 4-Series times'!O16="","",'2016 4-Series times'!O16/'Wilmslow Equivalent'!O$3)</f>
        <v/>
      </c>
      <c r="P16" s="51" t="str">
        <f>IF('2016 4-Series times'!P16="","",'2016 4-Series times'!P16/'Wilmslow Equivalent'!P$3)</f>
        <v/>
      </c>
      <c r="R16" s="49">
        <f>AA35</f>
        <v>140.63602604918478</v>
      </c>
      <c r="S16" s="69">
        <f t="shared" si="0"/>
        <v>1.1066300584476173E-2</v>
      </c>
      <c r="Z16" s="49" t="s">
        <v>43</v>
      </c>
      <c r="AA16" s="49">
        <v>111.74867933813394</v>
      </c>
      <c r="AB16" s="49">
        <v>111.74867933813394</v>
      </c>
    </row>
    <row r="17" spans="1:28" x14ac:dyDescent="0.3">
      <c r="A17" t="str">
        <f>'2016 4-Series times'!A17</f>
        <v>Geoff Gilbert</v>
      </c>
      <c r="B17" s="60">
        <f t="shared" si="1"/>
        <v>1.611560550788892E-2</v>
      </c>
      <c r="C17" s="60"/>
      <c r="D17" s="60"/>
      <c r="E17" s="60"/>
      <c r="G17" s="51">
        <f>IF('2016 4-Series times'!G17="","",'2016 4-Series times'!G17/'Wilmslow Equivalent'!G$3)</f>
        <v>1.5639023205344025E-2</v>
      </c>
      <c r="H17" s="51" t="str">
        <f>IF('2016 4-Series times'!H17="","",'2016 4-Series times'!H17/'Wilmslow Equivalent'!H$3)</f>
        <v/>
      </c>
      <c r="I17" s="51">
        <f>IF('2016 4-Series times'!I17="","",'2016 4-Series times'!I17/'Wilmslow Equivalent'!I$3)</f>
        <v>1.5992637225802641E-2</v>
      </c>
      <c r="J17" s="51">
        <f>IF('2016 4-Series times'!J17="","",'2016 4-Series times'!J17/'Wilmslow Equivalent'!J$3)</f>
        <v>1.611560550788892E-2</v>
      </c>
      <c r="K17" s="51">
        <f>IF('2016 4-Series times'!K17="","",'2016 4-Series times'!K17/'Wilmslow Equivalent'!K$3)</f>
        <v>1.6644839636679065E-2</v>
      </c>
      <c r="L17" s="51" t="str">
        <f>IF('2016 4-Series times'!L17="","",'2016 4-Series times'!L17/'Wilmslow Equivalent'!L$3)</f>
        <v/>
      </c>
      <c r="M17" s="51" t="str">
        <f>IF('2016 4-Series times'!M17="","",'2016 4-Series times'!M17/'Wilmslow Equivalent'!M$3)</f>
        <v/>
      </c>
      <c r="N17" s="51" t="str">
        <f>IF('2016 4-Series times'!N17="","",'2016 4-Series times'!N17/'Wilmslow Equivalent'!N$3)</f>
        <v/>
      </c>
      <c r="O17" s="51" t="str">
        <f>IF('2016 4-Series times'!O17="","",'2016 4-Series times'!O17/'Wilmslow Equivalent'!O$3)</f>
        <v/>
      </c>
      <c r="P17" s="51">
        <f>IF('2016 4-Series times'!P17="","",'2016 4-Series times'!P17/'Wilmslow Equivalent'!P$3)</f>
        <v>1.6320364354580456E-2</v>
      </c>
      <c r="R17" s="49">
        <f>AB37</f>
        <v>150.71949862606721</v>
      </c>
      <c r="S17" s="69">
        <f t="shared" si="0"/>
        <v>1.0692448989544141E-2</v>
      </c>
      <c r="Z17" s="49" t="s">
        <v>541</v>
      </c>
      <c r="AA17" s="49" t="s">
        <v>536</v>
      </c>
      <c r="AB17" s="49">
        <v>193.31790236951295</v>
      </c>
    </row>
    <row r="18" spans="1:28" x14ac:dyDescent="0.3">
      <c r="A18" t="str">
        <f>'2016 4-Series times'!A18</f>
        <v>Huma Rahman</v>
      </c>
      <c r="B18" s="60">
        <f t="shared" si="1"/>
        <v>1.6386567375637165E-2</v>
      </c>
      <c r="C18" s="60"/>
      <c r="D18" s="60"/>
      <c r="E18" s="60"/>
      <c r="G18" s="51">
        <f>IF('2016 4-Series times'!G18="","",'2016 4-Series times'!G18/'Wilmslow Equivalent'!G$3)</f>
        <v>1.6181884424436469E-2</v>
      </c>
      <c r="H18" s="51">
        <f>IF('2016 4-Series times'!H18="","",'2016 4-Series times'!H18/'Wilmslow Equivalent'!H$3)</f>
        <v>2.0863502661834944E-2</v>
      </c>
      <c r="I18" s="51" t="str">
        <f>IF('2016 4-Series times'!I18="","",'2016 4-Series times'!I18/'Wilmslow Equivalent'!I$3)</f>
        <v/>
      </c>
      <c r="J18" s="51" t="str">
        <f>IF('2016 4-Series times'!J18="","",'2016 4-Series times'!J18/'Wilmslow Equivalent'!J$3)</f>
        <v/>
      </c>
      <c r="K18" s="51">
        <f>IF('2016 4-Series times'!K18="","",'2016 4-Series times'!K18/'Wilmslow Equivalent'!K$3)</f>
        <v>1.6591250326837857E-2</v>
      </c>
      <c r="L18" s="51">
        <f>IF('2016 4-Series times'!L18="","",'2016 4-Series times'!L18/'Wilmslow Equivalent'!L$3)</f>
        <v>1.5528833289768007E-2</v>
      </c>
      <c r="M18" s="51">
        <f>IF('2016 4-Series times'!M18="","",'2016 4-Series times'!M18/'Wilmslow Equivalent'!M$3)</f>
        <v>1.5816557791566394E-2</v>
      </c>
      <c r="N18" s="51" t="str">
        <f>IF('2016 4-Series times'!N18="","",'2016 4-Series times'!N18/'Wilmslow Equivalent'!N$3)</f>
        <v/>
      </c>
      <c r="O18" s="51" t="str">
        <f>IF('2016 4-Series times'!O18="","",'2016 4-Series times'!O18/'Wilmslow Equivalent'!O$3)</f>
        <v/>
      </c>
      <c r="P18" s="51">
        <f>IF('2016 4-Series times'!P18="","",'2016 4-Series times'!P18/'Wilmslow Equivalent'!P$3)</f>
        <v>2.1857423109234983E-2</v>
      </c>
      <c r="R18" s="49">
        <f>AA42</f>
        <v>151.53928340655406</v>
      </c>
      <c r="S18" s="69">
        <f t="shared" si="0"/>
        <v>1.0813412210532102E-2</v>
      </c>
      <c r="Z18" s="49" t="s">
        <v>143</v>
      </c>
      <c r="AA18" s="49">
        <v>137.12433737446773</v>
      </c>
      <c r="AB18" s="49">
        <v>136.58389205794944</v>
      </c>
    </row>
    <row r="19" spans="1:28" x14ac:dyDescent="0.3">
      <c r="A19" t="str">
        <f>'2016 4-Series times'!A19</f>
        <v>Ian Ashcroft</v>
      </c>
      <c r="B19" s="60">
        <f t="shared" si="1"/>
        <v>1.7499999999999998E-2</v>
      </c>
      <c r="C19" s="60"/>
      <c r="D19" s="60"/>
      <c r="E19" s="60"/>
      <c r="G19" s="51">
        <f>IF('2016 4-Series times'!G19="","",'2016 4-Series times'!G19/'Wilmslow Equivalent'!G$3)</f>
        <v>1.7995271900979312E-2</v>
      </c>
      <c r="H19" s="51">
        <f>IF('2016 4-Series times'!H19="","",'2016 4-Series times'!H19/'Wilmslow Equivalent'!H$3)</f>
        <v>1.7395789383427927E-2</v>
      </c>
      <c r="I19" s="51">
        <f>IF('2016 4-Series times'!I19="","",'2016 4-Series times'!I19/'Wilmslow Equivalent'!I$3)</f>
        <v>1.7497562358005977E-2</v>
      </c>
      <c r="J19" s="51">
        <f>IF('2016 4-Series times'!J19="","",'2016 4-Series times'!J19/'Wilmslow Equivalent'!J$3)</f>
        <v>1.747157231532857E-2</v>
      </c>
      <c r="K19" s="51">
        <f>IF('2016 4-Series times'!K19="","",'2016 4-Series times'!K19/'Wilmslow Equivalent'!K$3)</f>
        <v>1.8284672517820018E-2</v>
      </c>
      <c r="L19" s="51" t="str">
        <f>IF('2016 4-Series times'!L19="","",'2016 4-Series times'!L19/'Wilmslow Equivalent'!L$3)</f>
        <v/>
      </c>
      <c r="M19" s="51" t="str">
        <f>IF('2016 4-Series times'!M19="","",'2016 4-Series times'!M19/'Wilmslow Equivalent'!M$3)</f>
        <v/>
      </c>
      <c r="N19" s="51">
        <f>IF('2016 4-Series times'!N19="","",'2016 4-Series times'!N19/'Wilmslow Equivalent'!N$3)</f>
        <v>1.7499999999999998E-2</v>
      </c>
      <c r="O19" s="51" t="str">
        <f>IF('2016 4-Series times'!O19="","",'2016 4-Series times'!O19/'Wilmslow Equivalent'!O$3)</f>
        <v/>
      </c>
      <c r="P19" s="51">
        <f>IF('2016 4-Series times'!P19="","",'2016 4-Series times'!P19/'Wilmslow Equivalent'!P$3)</f>
        <v>1.8076868287254473E-2</v>
      </c>
      <c r="R19" s="49">
        <f>AA43</f>
        <v>170.75633568636505</v>
      </c>
      <c r="S19" s="69">
        <f t="shared" si="0"/>
        <v>1.0248521631515298E-2</v>
      </c>
      <c r="Z19" s="49" t="s">
        <v>137</v>
      </c>
      <c r="AA19" s="49" t="s">
        <v>536</v>
      </c>
      <c r="AB19" s="49">
        <v>158.4796471042676</v>
      </c>
    </row>
    <row r="20" spans="1:28" x14ac:dyDescent="0.3">
      <c r="A20" t="str">
        <f>'2016 4-Series times'!A20</f>
        <v>Ian Smallwood</v>
      </c>
      <c r="B20" s="60">
        <f t="shared" si="1"/>
        <v>1.487670745087378E-2</v>
      </c>
      <c r="C20" s="60"/>
      <c r="D20" s="60"/>
      <c r="E20" s="60"/>
      <c r="G20" s="51">
        <f>IF('2016 4-Series times'!G20="","",'2016 4-Series times'!G20/'Wilmslow Equivalent'!G$3)</f>
        <v>1.487670745087378E-2</v>
      </c>
      <c r="H20" s="51">
        <f>IF('2016 4-Series times'!H20="","",'2016 4-Series times'!H20/'Wilmslow Equivalent'!H$3)</f>
        <v>1.4820754770749451E-2</v>
      </c>
      <c r="I20" s="51" t="str">
        <f>IF('2016 4-Series times'!I20="","",'2016 4-Series times'!I20/'Wilmslow Equivalent'!I$3)</f>
        <v/>
      </c>
      <c r="J20" s="51" t="str">
        <f>IF('2016 4-Series times'!J20="","",'2016 4-Series times'!J20/'Wilmslow Equivalent'!J$3)</f>
        <v/>
      </c>
      <c r="K20" s="51">
        <f>IF('2016 4-Series times'!K20="","",'2016 4-Series times'!K20/'Wilmslow Equivalent'!K$3)</f>
        <v>1.483352096404625E-2</v>
      </c>
      <c r="L20" s="51" t="str">
        <f>IF('2016 4-Series times'!L20="","",'2016 4-Series times'!L20/'Wilmslow Equivalent'!L$3)</f>
        <v/>
      </c>
      <c r="M20" s="51" t="str">
        <f>IF('2016 4-Series times'!M20="","",'2016 4-Series times'!M20/'Wilmslow Equivalent'!M$3)</f>
        <v/>
      </c>
      <c r="N20" s="51">
        <f>IF('2016 4-Series times'!N20="","",'2016 4-Series times'!N20/'Wilmslow Equivalent'!N$3)</f>
        <v>1.5046296296296295E-2</v>
      </c>
      <c r="O20" s="51" t="str">
        <f>IF('2016 4-Series times'!O20="","",'2016 4-Series times'!O20/'Wilmslow Equivalent'!O$3)</f>
        <v/>
      </c>
      <c r="P20" s="51">
        <f>IF('2016 4-Series times'!P20="","",'2016 4-Series times'!P20/'Wilmslow Equivalent'!P$3)</f>
        <v>1.4982629571418124E-2</v>
      </c>
      <c r="R20" s="49">
        <f>AA44</f>
        <v>135.23907049873867</v>
      </c>
      <c r="S20" s="69">
        <f t="shared" si="0"/>
        <v>1.1000302942049969E-2</v>
      </c>
      <c r="Z20" s="49" t="s">
        <v>68</v>
      </c>
      <c r="AA20" s="49">
        <v>155.08647157866068</v>
      </c>
      <c r="AB20" s="49">
        <v>156.62383311291393</v>
      </c>
    </row>
    <row r="21" spans="1:28" x14ac:dyDescent="0.3">
      <c r="A21" t="str">
        <f>'2016 4-Series times'!A21</f>
        <v>James MacDonald</v>
      </c>
      <c r="B21" s="60">
        <f t="shared" si="1"/>
        <v>1.3481414761247361E-2</v>
      </c>
      <c r="C21" s="60"/>
      <c r="D21" s="60"/>
      <c r="E21" s="60"/>
      <c r="G21" s="51">
        <f>IF('2016 4-Series times'!G21="","",'2016 4-Series times'!G21/'Wilmslow Equivalent'!G$3)</f>
        <v>1.352532952249472E-2</v>
      </c>
      <c r="H21" s="51">
        <f>IF('2016 4-Series times'!H21="","",'2016 4-Series times'!H21/'Wilmslow Equivalent'!H$3)</f>
        <v>1.3252844806585224E-2</v>
      </c>
      <c r="I21" s="51" t="str">
        <f>IF('2016 4-Series times'!I21="","",'2016 4-Series times'!I21/'Wilmslow Equivalent'!I$3)</f>
        <v/>
      </c>
      <c r="J21" s="51">
        <f>IF('2016 4-Series times'!J21="","",'2016 4-Series times'!J21/'Wilmslow Equivalent'!J$3)</f>
        <v>1.3691664843262294E-2</v>
      </c>
      <c r="K21" s="51">
        <f>IF('2016 4-Series times'!K21="","",'2016 4-Series times'!K21/'Wilmslow Equivalent'!K$3)</f>
        <v>1.3429481046206613E-2</v>
      </c>
      <c r="L21" s="51">
        <f>IF('2016 4-Series times'!L21="","",'2016 4-Series times'!L21/'Wilmslow Equivalent'!L$3)</f>
        <v>1.3850366861091683E-2</v>
      </c>
      <c r="M21" s="51">
        <f>IF('2016 4-Series times'!M21="","",'2016 4-Series times'!M21/'Wilmslow Equivalent'!M$3)</f>
        <v>1.3619142892280073E-2</v>
      </c>
      <c r="N21" s="51">
        <f>IF('2016 4-Series times'!N21="","",'2016 4-Series times'!N21/'Wilmslow Equivalent'!N$3)</f>
        <v>1.34375E-2</v>
      </c>
      <c r="O21" s="51" t="str">
        <f>IF('2016 4-Series times'!O21="","",'2016 4-Series times'!O21/'Wilmslow Equivalent'!O$3)</f>
        <v/>
      </c>
      <c r="P21" s="51">
        <f>IF('2016 4-Series times'!P21="","",'2016 4-Series times'!P21/'Wilmslow Equivalent'!P$3)</f>
        <v>1.2923681252985667E-2</v>
      </c>
      <c r="R21" s="49">
        <f>AA139</f>
        <v>124.93195776824489</v>
      </c>
      <c r="S21" s="69">
        <f t="shared" si="0"/>
        <v>1.0791005761917273E-2</v>
      </c>
      <c r="Z21" s="49" t="s">
        <v>31</v>
      </c>
      <c r="AA21" s="49">
        <v>147.74461634814801</v>
      </c>
      <c r="AB21" s="49">
        <v>149.16599158956919</v>
      </c>
    </row>
    <row r="22" spans="1:28" x14ac:dyDescent="0.3">
      <c r="A22" t="str">
        <f>'2016 4-Series times'!A22</f>
        <v>Jarrod Homer</v>
      </c>
      <c r="B22" s="60">
        <f t="shared" si="1"/>
        <v>1.3779434773984802E-2</v>
      </c>
      <c r="C22" s="60"/>
      <c r="D22" s="60"/>
      <c r="E22" s="60"/>
      <c r="G22" s="51">
        <f>IF('2016 4-Series times'!G22="","",'2016 4-Series times'!G22/'Wilmslow Equivalent'!G$3)</f>
        <v>1.3779434773984802E-2</v>
      </c>
      <c r="H22" s="51">
        <f>IF('2016 4-Series times'!H22="","",'2016 4-Series times'!H22/'Wilmslow Equivalent'!H$3)</f>
        <v>1.3733517934285205E-2</v>
      </c>
      <c r="I22" s="51" t="str">
        <f>IF('2016 4-Series times'!I22="","",'2016 4-Series times'!I22/'Wilmslow Equivalent'!I$3)</f>
        <v/>
      </c>
      <c r="J22" s="51">
        <f>IF('2016 4-Series times'!J22="","",'2016 4-Series times'!J22/'Wilmslow Equivalent'!J$3)</f>
        <v>1.4315649568809744E-2</v>
      </c>
      <c r="K22" s="51">
        <f>IF('2016 4-Series times'!K22="","",'2016 4-Series times'!K22/'Wilmslow Equivalent'!K$3)</f>
        <v>1.3675991871476167E-2</v>
      </c>
      <c r="L22" s="51">
        <f>IF('2016 4-Series times'!L22="","",'2016 4-Series times'!L22/'Wilmslow Equivalent'!L$3)</f>
        <v>1.3826216264995621E-2</v>
      </c>
      <c r="M22" s="51">
        <f>IF('2016 4-Series times'!M22="","",'2016 4-Series times'!M22/'Wilmslow Equivalent'!M$3)</f>
        <v>1.3836469640561138E-2</v>
      </c>
      <c r="N22" s="51">
        <f>IF('2016 4-Series times'!N22="","",'2016 4-Series times'!N22/'Wilmslow Equivalent'!N$3)</f>
        <v>1.3761574074074074E-2</v>
      </c>
      <c r="O22" s="51" t="str">
        <f>IF('2016 4-Series times'!O22="","",'2016 4-Series times'!O22/'Wilmslow Equivalent'!O$3)</f>
        <v/>
      </c>
      <c r="P22" s="51" t="str">
        <f>IF('2016 4-Series times'!P22="","",'2016 4-Series times'!P22/'Wilmslow Equivalent'!P$3)</f>
        <v/>
      </c>
      <c r="R22" s="49">
        <f>AA50</f>
        <v>125.23320383705506</v>
      </c>
      <c r="S22" s="69">
        <f t="shared" si="0"/>
        <v>1.1003020246861742E-2</v>
      </c>
      <c r="Z22" s="49" t="s">
        <v>543</v>
      </c>
      <c r="AA22" s="49" t="s">
        <v>536</v>
      </c>
      <c r="AB22" s="49" t="s">
        <v>536</v>
      </c>
    </row>
    <row r="23" spans="1:28" x14ac:dyDescent="0.3">
      <c r="A23" t="str">
        <f>'2016 4-Series times'!A23</f>
        <v>John Porteous</v>
      </c>
      <c r="B23" s="60">
        <f t="shared" si="1"/>
        <v>1.6533414719168499E-2</v>
      </c>
      <c r="C23" s="60"/>
      <c r="D23" s="60"/>
      <c r="E23" s="60"/>
      <c r="G23" s="51">
        <f>IF('2016 4-Series times'!G23="","",'2016 4-Series times'!G23/'Wilmslow Equivalent'!G$3)</f>
        <v>1.664389397260025E-2</v>
      </c>
      <c r="H23" s="51">
        <f>IF('2016 4-Series times'!H23="","",'2016 4-Series times'!H23/'Wilmslow Equivalent'!H$3)</f>
        <v>1.7212675810970791E-2</v>
      </c>
      <c r="I23" s="51" t="str">
        <f>IF('2016 4-Series times'!I23="","",'2016 4-Series times'!I23/'Wilmslow Equivalent'!I$3)</f>
        <v/>
      </c>
      <c r="J23" s="51">
        <f>IF('2016 4-Series times'!J23="","",'2016 4-Series times'!J23/'Wilmslow Equivalent'!J$3)</f>
        <v>1.6511595814486343E-2</v>
      </c>
      <c r="K23" s="51">
        <f>IF('2016 4-Series times'!K23="","",'2016 4-Series times'!K23/'Wilmslow Equivalent'!K$3)</f>
        <v>1.6119664400235229E-2</v>
      </c>
      <c r="L23" s="51">
        <f>IF('2016 4-Series times'!L23="","",'2016 4-Series times'!L23/'Wilmslow Equivalent'!L$3)</f>
        <v>1.6555233623850654E-2</v>
      </c>
      <c r="M23" s="51">
        <f>IF('2016 4-Series times'!M23="","",'2016 4-Series times'!M23/'Wilmslow Equivalent'!M$3)</f>
        <v>1.6287432412842036E-2</v>
      </c>
      <c r="N23" s="51">
        <f>IF('2016 4-Series times'!N23="","",'2016 4-Series times'!N23/'Wilmslow Equivalent'!N$3)</f>
        <v>1.6759259259259258E-2</v>
      </c>
      <c r="O23" s="51" t="str">
        <f>IF('2016 4-Series times'!O23="","",'2016 4-Series times'!O23/'Wilmslow Equivalent'!O$3)</f>
        <v/>
      </c>
      <c r="P23" s="51">
        <f>IF('2016 4-Series times'!P23="","",'2016 4-Series times'!P23/'Wilmslow Equivalent'!P$3)</f>
        <v>1.6366894260081755E-2</v>
      </c>
      <c r="R23" s="49">
        <f>AA53</f>
        <v>149.3546872857292</v>
      </c>
      <c r="S23" s="69">
        <f t="shared" si="0"/>
        <v>1.1069900128101478E-2</v>
      </c>
      <c r="Z23" s="49" t="s">
        <v>72</v>
      </c>
      <c r="AA23" s="49" t="s">
        <v>536</v>
      </c>
      <c r="AB23" s="49" t="s">
        <v>536</v>
      </c>
    </row>
    <row r="24" spans="1:28" x14ac:dyDescent="0.3">
      <c r="A24" t="str">
        <f>'2016 4-Series times'!A24</f>
        <v>Julie Lucas</v>
      </c>
      <c r="B24" s="60">
        <f t="shared" si="1"/>
        <v>1.8424290247163355E-2</v>
      </c>
      <c r="C24" s="60"/>
      <c r="D24" s="60"/>
      <c r="E24" s="60"/>
      <c r="G24" s="51">
        <f>IF('2016 4-Series times'!G24="","",'2016 4-Series times'!G24/'Wilmslow Equivalent'!G$3)</f>
        <v>1.8411080494326715E-2</v>
      </c>
      <c r="H24" s="51">
        <f>IF('2016 4-Series times'!H24="","",'2016 4-Series times'!H24/'Wilmslow Equivalent'!H$3)</f>
        <v>1.8380024835385034E-2</v>
      </c>
      <c r="I24" s="51" t="str">
        <f>IF('2016 4-Series times'!I24="","",'2016 4-Series times'!I24/'Wilmslow Equivalent'!I$3)</f>
        <v/>
      </c>
      <c r="J24" s="51" t="str">
        <f>IF('2016 4-Series times'!J24="","",'2016 4-Series times'!J24/'Wilmslow Equivalent'!J$3)</f>
        <v/>
      </c>
      <c r="K24" s="51">
        <f>IF('2016 4-Series times'!K24="","",'2016 4-Series times'!K24/'Wilmslow Equivalent'!K$3)</f>
        <v>1.8445440447343638E-2</v>
      </c>
      <c r="L24" s="51" t="str">
        <f>IF('2016 4-Series times'!L24="","",'2016 4-Series times'!L24/'Wilmslow Equivalent'!L$3)</f>
        <v/>
      </c>
      <c r="M24" s="51" t="str">
        <f>IF('2016 4-Series times'!M24="","",'2016 4-Series times'!M24/'Wilmslow Equivalent'!M$3)</f>
        <v/>
      </c>
      <c r="N24" s="51">
        <f>IF('2016 4-Series times'!N24="","",'2016 4-Series times'!N24/'Wilmslow Equivalent'!N$3)</f>
        <v>1.8437499999999999E-2</v>
      </c>
      <c r="O24" s="51" t="str">
        <f>IF('2016 4-Series times'!O24="","",'2016 4-Series times'!O24/'Wilmslow Equivalent'!O$3)</f>
        <v/>
      </c>
      <c r="P24" s="51" t="str">
        <f>IF('2016 4-Series times'!P24="","",'2016 4-Series times'!P24/'Wilmslow Equivalent'!P$3)</f>
        <v/>
      </c>
      <c r="R24" s="49">
        <f>AA59</f>
        <v>166.32289249231894</v>
      </c>
      <c r="S24" s="69">
        <f t="shared" si="0"/>
        <v>1.1077422939848295E-2</v>
      </c>
      <c r="Z24" s="49" t="s">
        <v>544</v>
      </c>
      <c r="AA24" s="49" t="s">
        <v>536</v>
      </c>
      <c r="AB24" s="49" t="s">
        <v>536</v>
      </c>
    </row>
    <row r="25" spans="1:28" x14ac:dyDescent="0.3">
      <c r="A25" t="str">
        <f>'2016 4-Series times'!A25</f>
        <v>Louisa Harrison</v>
      </c>
      <c r="B25" s="60">
        <f t="shared" si="1"/>
        <v>1.4819237064499328E-2</v>
      </c>
      <c r="C25" s="60"/>
      <c r="D25" s="60"/>
      <c r="E25" s="60"/>
      <c r="G25" s="51">
        <f>IF('2016 4-Series times'!G25="","",'2016 4-Series times'!G25/'Wilmslow Equivalent'!G$3)</f>
        <v>1.4772755302536932E-2</v>
      </c>
      <c r="H25" s="51" t="str">
        <f>IF('2016 4-Series times'!H25="","",'2016 4-Series times'!H25/'Wilmslow Equivalent'!H$3)</f>
        <v/>
      </c>
      <c r="I25" s="51" t="str">
        <f>IF('2016 4-Series times'!I25="","",'2016 4-Series times'!I25/'Wilmslow Equivalent'!I$3)</f>
        <v/>
      </c>
      <c r="J25" s="51" t="str">
        <f>IF('2016 4-Series times'!J25="","",'2016 4-Series times'!J25/'Wilmslow Equivalent'!J$3)</f>
        <v/>
      </c>
      <c r="K25" s="51">
        <f>IF('2016 4-Series times'!K25="","",'2016 4-Series times'!K25/'Wilmslow Equivalent'!K$3)</f>
        <v>1.4812085240109768E-2</v>
      </c>
      <c r="L25" s="51" t="str">
        <f>IF('2016 4-Series times'!L25="","",'2016 4-Series times'!L25/'Wilmslow Equivalent'!L$3)</f>
        <v/>
      </c>
      <c r="M25" s="51">
        <f>IF('2016 4-Series times'!M25="","",'2016 4-Series times'!M25/'Wilmslow Equivalent'!M$3)</f>
        <v>1.5285314629101571E-2</v>
      </c>
      <c r="N25" s="51">
        <f>IF('2016 4-Series times'!N25="","",'2016 4-Series times'!N25/'Wilmslow Equivalent'!N$3)</f>
        <v>1.4826388888888889E-2</v>
      </c>
      <c r="O25" s="51" t="str">
        <f>IF('2016 4-Series times'!O25="","",'2016 4-Series times'!O25/'Wilmslow Equivalent'!O$3)</f>
        <v/>
      </c>
      <c r="P25" s="51" t="str">
        <f>IF('2016 4-Series times'!P25="","",'2016 4-Series times'!P25/'Wilmslow Equivalent'!P$3)</f>
        <v/>
      </c>
      <c r="R25" s="49">
        <f>AA64</f>
        <v>139.40714970756204</v>
      </c>
      <c r="S25" s="69">
        <f t="shared" si="0"/>
        <v>1.0630184388380383E-2</v>
      </c>
      <c r="Z25" s="49" t="s">
        <v>45</v>
      </c>
      <c r="AA25" s="49" t="s">
        <v>536</v>
      </c>
      <c r="AB25" s="49">
        <v>140.15303576372688</v>
      </c>
    </row>
    <row r="26" spans="1:28" x14ac:dyDescent="0.3">
      <c r="A26" t="str">
        <f>'2016 4-Series times'!A26</f>
        <v>Mark Crossland</v>
      </c>
      <c r="B26" s="60">
        <f t="shared" si="1"/>
        <v>1.6361751193866812E-2</v>
      </c>
      <c r="C26" s="60"/>
      <c r="D26" s="60"/>
      <c r="E26" s="60"/>
      <c r="G26" s="51">
        <f>IF('2016 4-Series times'!G26="","",'2016 4-Series times'!G26/'Wilmslow Equivalent'!G$3)</f>
        <v>1.65399418242634E-2</v>
      </c>
      <c r="H26" s="51">
        <f>IF('2016 4-Series times'!H26="","",'2016 4-Series times'!H26/'Wilmslow Equivalent'!H$3)</f>
        <v>1.7430123178263639E-2</v>
      </c>
      <c r="I26" s="51">
        <f>IF('2016 4-Series times'!I26="","",'2016 4-Series times'!I26/'Wilmslow Equivalent'!I$3)</f>
        <v>1.6183560563470225E-2</v>
      </c>
      <c r="J26" s="51">
        <f>IF('2016 4-Series times'!J26="","",'2016 4-Series times'!J26/'Wilmslow Equivalent'!J$3)</f>
        <v>1.6667591995873202E-2</v>
      </c>
      <c r="K26" s="51">
        <f>IF('2016 4-Series times'!K26="","",'2016 4-Series times'!K26/'Wilmslow Equivalent'!K$3)</f>
        <v>1.5969614332679849E-2</v>
      </c>
      <c r="L26" s="51">
        <f>IF('2016 4-Series times'!L26="","",'2016 4-Series times'!L26/'Wilmslow Equivalent'!L$3)</f>
        <v>1.5866941635112878E-2</v>
      </c>
      <c r="M26" s="51">
        <f>IF('2016 4-Series times'!M26="","",'2016 4-Series times'!M26/'Wilmslow Equivalent'!M$3)</f>
        <v>1.6577201410550121E-2</v>
      </c>
      <c r="N26" s="51">
        <f>IF('2016 4-Series times'!N26="","",'2016 4-Series times'!N26/'Wilmslow Equivalent'!N$3)</f>
        <v>1.6134259259259261E-2</v>
      </c>
      <c r="O26" s="51" t="str">
        <f>IF('2016 4-Series times'!O26="","",'2016 4-Series times'!O26/'Wilmslow Equivalent'!O$3)</f>
        <v/>
      </c>
      <c r="P26" s="51" t="str">
        <f>IF('2016 4-Series times'!P26="","",'2016 4-Series times'!P26/'Wilmslow Equivalent'!P$3)</f>
        <v/>
      </c>
      <c r="R26" s="49">
        <f>AA138</f>
        <v>146.74918934743135</v>
      </c>
      <c r="S26" s="69">
        <f t="shared" si="0"/>
        <v>1.1149466151482493E-2</v>
      </c>
      <c r="Z26" s="49" t="s">
        <v>546</v>
      </c>
      <c r="AA26" s="49" t="s">
        <v>536</v>
      </c>
      <c r="AB26" s="49">
        <v>104.62131292577789</v>
      </c>
    </row>
    <row r="27" spans="1:28" x14ac:dyDescent="0.3">
      <c r="A27" t="str">
        <f>'2016 4-Series times'!A27</f>
        <v>Matt Taylor</v>
      </c>
      <c r="B27" s="60">
        <f t="shared" si="1"/>
        <v>1.3995270437668057E-2</v>
      </c>
      <c r="C27" s="60"/>
      <c r="D27" s="60"/>
      <c r="E27" s="60"/>
      <c r="G27" s="51">
        <f>IF('2016 4-Series times'!G27="","",'2016 4-Series times'!G27/'Wilmslow Equivalent'!G$3)</f>
        <v>1.3790985012688895E-2</v>
      </c>
      <c r="H27" s="51">
        <f>IF('2016 4-Series times'!H27="","",'2016 4-Series times'!H27/'Wilmslow Equivalent'!H$3)</f>
        <v>1.3939520703299483E-2</v>
      </c>
      <c r="I27" s="51" t="str">
        <f>IF('2016 4-Series times'!I27="","",'2016 4-Series times'!I27/'Wilmslow Equivalent'!I$3)</f>
        <v/>
      </c>
      <c r="J27" s="51">
        <f>IF('2016 4-Series times'!J27="","",'2016 4-Series times'!J27/'Wilmslow Equivalent'!J$3)</f>
        <v>1.4171653093683409E-2</v>
      </c>
      <c r="K27" s="51">
        <f>IF('2016 4-Series times'!K27="","",'2016 4-Series times'!K27/'Wilmslow Equivalent'!K$3)</f>
        <v>1.3493788218016061E-2</v>
      </c>
      <c r="L27" s="51">
        <f>IF('2016 4-Series times'!L27="","",'2016 4-Series times'!L27/'Wilmslow Equivalent'!L$3)</f>
        <v>1.3995270437668057E-2</v>
      </c>
      <c r="M27" s="51">
        <f>IF('2016 4-Series times'!M27="","",'2016 4-Series times'!M27/'Wilmslow Equivalent'!M$3)</f>
        <v>1.4005501555890853E-2</v>
      </c>
      <c r="N27" s="51">
        <f>IF('2016 4-Series times'!N27="","",'2016 4-Series times'!N27/'Wilmslow Equivalent'!N$3)</f>
        <v>1.4097222222222221E-2</v>
      </c>
      <c r="O27" s="51">
        <f>IF('2016 4-Series times'!O27="","",'2016 4-Series times'!O27/'Wilmslow Equivalent'!O$3)</f>
        <v>1.3781057551414419E-2</v>
      </c>
      <c r="P27" s="51">
        <f>IF('2016 4-Series times'!P27="","",'2016 4-Series times'!P27/'Wilmslow Equivalent'!P$3)</f>
        <v>1.4005501555890854E-2</v>
      </c>
      <c r="R27" s="49">
        <f>AA68</f>
        <v>128.03964639551373</v>
      </c>
      <c r="S27" s="69">
        <f t="shared" si="0"/>
        <v>1.0930419469010987E-2</v>
      </c>
      <c r="Z27" s="49" t="s">
        <v>547</v>
      </c>
      <c r="AA27" s="49" t="s">
        <v>536</v>
      </c>
      <c r="AB27" s="49" t="s">
        <v>536</v>
      </c>
    </row>
    <row r="28" spans="1:28" x14ac:dyDescent="0.3">
      <c r="A28" t="str">
        <f>'2016 4-Series times'!A28</f>
        <v>Nicky Mowatt</v>
      </c>
      <c r="B28" s="60">
        <f t="shared" si="1"/>
        <v>1.6364814097221084E-2</v>
      </c>
      <c r="C28" s="60"/>
      <c r="D28" s="60"/>
      <c r="E28" s="60"/>
      <c r="G28" s="51" t="str">
        <f>IF('2016 4-Series times'!G28="","",'2016 4-Series times'!G28/'Wilmslow Equivalent'!G$3)</f>
        <v/>
      </c>
      <c r="H28" s="51" t="str">
        <f>IF('2016 4-Series times'!H28="","",'2016 4-Series times'!H28/'Wilmslow Equivalent'!H$3)</f>
        <v/>
      </c>
      <c r="I28" s="51" t="str">
        <f>IF('2016 4-Series times'!I28="","",'2016 4-Series times'!I28/'Wilmslow Equivalent'!I$3)</f>
        <v/>
      </c>
      <c r="J28" s="51">
        <f>IF('2016 4-Series times'!J28="","",'2016 4-Series times'!J28/'Wilmslow Equivalent'!J$3)</f>
        <v>1.6367599339360009E-2</v>
      </c>
      <c r="K28" s="51">
        <f>IF('2016 4-Series times'!K28="","",'2016 4-Series times'!K28/'Wilmslow Equivalent'!K$3)</f>
        <v>1.810246886435991E-2</v>
      </c>
      <c r="L28" s="51">
        <f>IF('2016 4-Series times'!L28="","",'2016 4-Series times'!L28/'Wilmslow Equivalent'!L$3)</f>
        <v>1.6362028855082155E-2</v>
      </c>
      <c r="M28" s="51" t="str">
        <f>IF('2016 4-Series times'!M28="","",'2016 4-Series times'!M28/'Wilmslow Equivalent'!M$3)</f>
        <v/>
      </c>
      <c r="N28" s="51">
        <f>IF('2016 4-Series times'!N28="","",'2016 4-Series times'!N28/'Wilmslow Equivalent'!N$3)</f>
        <v>1.6168981481481482E-2</v>
      </c>
      <c r="O28" s="51" t="str">
        <f>IF('2016 4-Series times'!O28="","",'2016 4-Series times'!O28/'Wilmslow Equivalent'!O$3)</f>
        <v/>
      </c>
      <c r="P28" s="51" t="str">
        <f>IF('2016 4-Series times'!P28="","",'2016 4-Series times'!P28/'Wilmslow Equivalent'!P$3)</f>
        <v/>
      </c>
      <c r="R28" s="49">
        <f>AA73</f>
        <v>144.52865870163333</v>
      </c>
      <c r="S28" s="69">
        <f t="shared" si="0"/>
        <v>1.1322885194004879E-2</v>
      </c>
      <c r="Z28" s="49" t="s">
        <v>548</v>
      </c>
      <c r="AA28" s="49" t="s">
        <v>536</v>
      </c>
      <c r="AB28" s="49" t="s">
        <v>536</v>
      </c>
    </row>
    <row r="29" spans="1:28" x14ac:dyDescent="0.3">
      <c r="A29" t="str">
        <f>'2016 4-Series times'!A29</f>
        <v>Patrick Grannan</v>
      </c>
      <c r="B29" s="60">
        <f t="shared" si="1"/>
        <v>1.7001951372427181E-2</v>
      </c>
      <c r="C29" s="60"/>
      <c r="D29" s="60"/>
      <c r="E29" s="60"/>
      <c r="G29" s="51">
        <f>IF('2016 4-Series times'!G29="","",'2016 4-Series times'!G29/'Wilmslow Equivalent'!G$3)</f>
        <v>1.7001951372427181E-2</v>
      </c>
      <c r="H29" s="51">
        <f>IF('2016 4-Series times'!H29="","",'2016 4-Series times'!H29/'Wilmslow Equivalent'!H$3)</f>
        <v>1.7006673041956511E-2</v>
      </c>
      <c r="I29" s="51">
        <f>IF('2016 4-Series times'!I29="","",'2016 4-Series times'!I29/'Wilmslow Equivalent'!I$3)</f>
        <v>1.7643562557398837E-2</v>
      </c>
      <c r="J29" s="51">
        <f>IF('2016 4-Series times'!J29="","",'2016 4-Series times'!J29/'Wilmslow Equivalent'!J$3)</f>
        <v>1.7207578777596957E-2</v>
      </c>
      <c r="K29" s="51">
        <f>IF('2016 4-Series times'!K29="","",'2016 4-Series times'!K29/'Wilmslow Equivalent'!K$3)</f>
        <v>1.7170014873122901E-2</v>
      </c>
      <c r="L29" s="51">
        <f>IF('2016 4-Series times'!L29="","",'2016 4-Series times'!L29/'Wilmslow Equivalent'!L$3)</f>
        <v>1.6543158325802623E-2</v>
      </c>
      <c r="M29" s="51">
        <f>IF('2016 4-Series times'!M29="","",'2016 4-Series times'!M29/'Wilmslow Equivalent'!M$3)</f>
        <v>1.6420243203458244E-2</v>
      </c>
      <c r="N29" s="51">
        <f>IF('2016 4-Series times'!N29="","",'2016 4-Series times'!N29/'Wilmslow Equivalent'!N$3)</f>
        <v>1.5810185185185184E-2</v>
      </c>
      <c r="O29" s="51" t="str">
        <f>IF('2016 4-Series times'!O29="","",'2016 4-Series times'!O29/'Wilmslow Equivalent'!O$3)</f>
        <v/>
      </c>
      <c r="P29" s="51">
        <f>IF('2016 4-Series times'!P29="","",'2016 4-Series times'!P29/'Wilmslow Equivalent'!P$3)</f>
        <v>1.6960150555223312E-2</v>
      </c>
      <c r="R29" s="49">
        <f>AA76</f>
        <v>153.36990088475432</v>
      </c>
      <c r="S29" s="69">
        <f t="shared" si="0"/>
        <v>1.1085585420833544E-2</v>
      </c>
      <c r="Z29" s="49" t="s">
        <v>444</v>
      </c>
      <c r="AA29" s="49" t="s">
        <v>536</v>
      </c>
      <c r="AB29" s="49">
        <v>132.31250229900786</v>
      </c>
    </row>
    <row r="30" spans="1:28" x14ac:dyDescent="0.3">
      <c r="A30" t="str">
        <f>'2016 4-Series times'!A30</f>
        <v>Rick Lawson</v>
      </c>
      <c r="B30" s="60">
        <f t="shared" si="1"/>
        <v>1.5183587853682807E-2</v>
      </c>
      <c r="C30" s="60"/>
      <c r="D30" s="60"/>
      <c r="E30" s="60"/>
      <c r="G30" s="51">
        <f>IF('2016 4-Series times'!G30="","",'2016 4-Series times'!G30/'Wilmslow Equivalent'!G$3)</f>
        <v>1.3952688354546218E-2</v>
      </c>
      <c r="H30" s="51">
        <f>IF('2016 4-Series times'!H30="","",'2016 4-Series times'!H30/'Wilmslow Equivalent'!H$3)</f>
        <v>1.5198426513942292E-2</v>
      </c>
      <c r="I30" s="51" t="str">
        <f>IF('2016 4-Series times'!I30="","",'2016 4-Series times'!I30/'Wilmslow Equivalent'!I$3)</f>
        <v/>
      </c>
      <c r="J30" s="51" t="str">
        <f>IF('2016 4-Series times'!J30="","",'2016 4-Series times'!J30/'Wilmslow Equivalent'!J$3)</f>
        <v/>
      </c>
      <c r="K30" s="51">
        <f>IF('2016 4-Series times'!K30="","",'2016 4-Series times'!K30/'Wilmslow Equivalent'!K$3)</f>
        <v>1.5755257093315017E-2</v>
      </c>
      <c r="L30" s="51" t="str">
        <f>IF('2016 4-Series times'!L30="","",'2016 4-Series times'!L30/'Wilmslow Equivalent'!L$3)</f>
        <v/>
      </c>
      <c r="M30" s="51" t="str">
        <f>IF('2016 4-Series times'!M30="","",'2016 4-Series times'!M30/'Wilmslow Equivalent'!M$3)</f>
        <v/>
      </c>
      <c r="N30" s="51" t="str">
        <f>IF('2016 4-Series times'!N30="","",'2016 4-Series times'!N30/'Wilmslow Equivalent'!N$3)</f>
        <v/>
      </c>
      <c r="O30" s="51" t="str">
        <f>IF('2016 4-Series times'!O30="","",'2016 4-Series times'!O30/'Wilmslow Equivalent'!O$3)</f>
        <v/>
      </c>
      <c r="P30" s="51">
        <f>IF('2016 4-Series times'!P30="","",'2016 4-Series times'!P30/'Wilmslow Equivalent'!P$3)</f>
        <v>1.5168749193423319E-2</v>
      </c>
      <c r="S30" s="69" t="str">
        <f t="shared" si="0"/>
        <v/>
      </c>
      <c r="Z30" s="49" t="s">
        <v>550</v>
      </c>
      <c r="AA30" s="49" t="s">
        <v>536</v>
      </c>
      <c r="AB30" s="49" t="s">
        <v>536</v>
      </c>
    </row>
    <row r="31" spans="1:28" x14ac:dyDescent="0.3">
      <c r="A31" t="str">
        <f>'2016 4-Series times'!A31</f>
        <v>Roy Pownall</v>
      </c>
      <c r="B31" s="60">
        <f t="shared" si="1"/>
        <v>1.9294397708575543E-2</v>
      </c>
      <c r="C31" s="60"/>
      <c r="D31" s="60"/>
      <c r="E31" s="60"/>
      <c r="G31" s="51" t="str">
        <f>IF('2016 4-Series times'!G31="","",'2016 4-Series times'!G31/'Wilmslow Equivalent'!G$3)</f>
        <v/>
      </c>
      <c r="H31" s="51">
        <f>IF('2016 4-Series times'!H31="","",'2016 4-Series times'!H31/'Wilmslow Equivalent'!H$3)</f>
        <v>1.8872142561363586E-2</v>
      </c>
      <c r="I31" s="51">
        <f>IF('2016 4-Series times'!I31="","",'2016 4-Series times'!I31/'Wilmslow Equivalent'!I$3)</f>
        <v>1.9968334963115935E-2</v>
      </c>
      <c r="J31" s="51">
        <f>IF('2016 4-Series times'!J31="","",'2016 4-Series times'!J31/'Wilmslow Equivalent'!J$3)</f>
        <v>1.9379525610752506E-2</v>
      </c>
      <c r="K31" s="51">
        <f>IF('2016 4-Series times'!K31="","",'2016 4-Series times'!K31/'Wilmslow Equivalent'!K$3)</f>
        <v>1.9463637334326583E-2</v>
      </c>
      <c r="L31" s="51">
        <f>IF('2016 4-Series times'!L31="","",'2016 4-Series times'!L31/'Wilmslow Equivalent'!L$3)</f>
        <v>1.9465380453426152E-2</v>
      </c>
      <c r="M31" s="51">
        <f>IF('2016 4-Series times'!M31="","",'2016 4-Series times'!M31/'Wilmslow Equivalent'!M$3)</f>
        <v>1.9209269806398577E-2</v>
      </c>
      <c r="N31" s="51">
        <f>IF('2016 4-Series times'!N31="","",'2016 4-Series times'!N31/'Wilmslow Equivalent'!N$3)</f>
        <v>1.8761574074074073E-2</v>
      </c>
      <c r="O31" s="51" t="str">
        <f>IF('2016 4-Series times'!O31="","",'2016 4-Series times'!O31/'Wilmslow Equivalent'!O$3)</f>
        <v/>
      </c>
      <c r="P31" s="51">
        <f>IF('2016 4-Series times'!P31="","",'2016 4-Series times'!P31/'Wilmslow Equivalent'!P$3)</f>
        <v>1.8274620385634995E-2</v>
      </c>
      <c r="R31" s="49">
        <f>AA93</f>
        <v>180.82550746344003</v>
      </c>
      <c r="S31" s="69">
        <f t="shared" si="0"/>
        <v>1.0670174788519012E-2</v>
      </c>
      <c r="Z31" s="49" t="s">
        <v>103</v>
      </c>
      <c r="AA31" s="49" t="s">
        <v>536</v>
      </c>
      <c r="AB31" s="49">
        <v>179.7611413589126</v>
      </c>
    </row>
    <row r="32" spans="1:28" x14ac:dyDescent="0.3">
      <c r="A32" t="str">
        <f>'2016 4-Series times'!A32</f>
        <v>Sharon Johnstone</v>
      </c>
      <c r="B32" s="60">
        <f t="shared" si="1"/>
        <v>1.3517436454919842E-2</v>
      </c>
      <c r="C32" s="60"/>
      <c r="D32" s="60"/>
      <c r="E32" s="60"/>
      <c r="G32" s="51" t="str">
        <f>IF('2016 4-Series times'!G32="","",'2016 4-Series times'!G32/'Wilmslow Equivalent'!G$3)</f>
        <v/>
      </c>
      <c r="H32" s="51">
        <f>IF('2016 4-Series times'!H32="","",'2016 4-Series times'!H32/'Wilmslow Equivalent'!H$3)</f>
        <v>1.3355846191092363E-2</v>
      </c>
      <c r="I32" s="51">
        <f>IF('2016 4-Series times'!I32="","",'2016 4-Series times'!I32/'Wilmslow Equivalent'!I$3)</f>
        <v>1.3488172266986634E-2</v>
      </c>
      <c r="J32" s="51">
        <f>IF('2016 4-Series times'!J32="","",'2016 4-Series times'!J32/'Wilmslow Equivalent'!J$3)</f>
        <v>1.354766836813596E-2</v>
      </c>
      <c r="K32" s="51">
        <f>IF('2016 4-Series times'!K32="","",'2016 4-Series times'!K32/'Wilmslow Equivalent'!K$3)</f>
        <v>1.3793888353126822E-2</v>
      </c>
      <c r="L32" s="51">
        <f>IF('2016 4-Series times'!L32="","",'2016 4-Series times'!L32/'Wilmslow Equivalent'!L$3)</f>
        <v>1.3862442159139714E-2</v>
      </c>
      <c r="M32" s="51">
        <f>IF('2016 4-Series times'!M32="","",'2016 4-Series times'!M32/'Wilmslow Equivalent'!M$3)</f>
        <v>1.3546700642853049E-2</v>
      </c>
      <c r="N32" s="51">
        <f>IF('2016 4-Series times'!N32="","",'2016 4-Series times'!N32/'Wilmslow Equivalent'!N$3)</f>
        <v>1.329861111111111E-2</v>
      </c>
      <c r="O32" s="51" t="str">
        <f>IF('2016 4-Series times'!O32="","",'2016 4-Series times'!O32/'Wilmslow Equivalent'!O$3)</f>
        <v/>
      </c>
      <c r="P32" s="51">
        <f>IF('2016 4-Series times'!P32="","",'2016 4-Series times'!P32/'Wilmslow Equivalent'!P$3)</f>
        <v>1.3470407642625921E-2</v>
      </c>
      <c r="R32" s="49">
        <f>AA98</f>
        <v>125.11654123829983</v>
      </c>
      <c r="S32" s="69">
        <f t="shared" si="0"/>
        <v>1.0803876386875355E-2</v>
      </c>
      <c r="Z32" s="49" t="s">
        <v>123</v>
      </c>
      <c r="AA32" s="49">
        <v>167.05901024374961</v>
      </c>
      <c r="AB32" s="49">
        <v>167.42257333601367</v>
      </c>
    </row>
    <row r="33" spans="1:28" x14ac:dyDescent="0.3">
      <c r="A33" t="str">
        <f>'2016 4-Series times'!A33</f>
        <v>Simon Fenton</v>
      </c>
      <c r="B33" s="60">
        <f t="shared" si="1"/>
        <v>1.9528136996265259E-2</v>
      </c>
      <c r="C33" s="60"/>
      <c r="D33" s="60"/>
      <c r="E33" s="60"/>
      <c r="G33" s="51" t="str">
        <f>IF('2016 4-Series times'!G33="","",'2016 4-Series times'!G33/'Wilmslow Equivalent'!G$3)</f>
        <v/>
      </c>
      <c r="H33" s="51" t="str">
        <f>IF('2016 4-Series times'!H33="","",'2016 4-Series times'!H33/'Wilmslow Equivalent'!H$3)</f>
        <v/>
      </c>
      <c r="I33" s="51" t="str">
        <f>IF('2016 4-Series times'!I33="","",'2016 4-Series times'!I33/'Wilmslow Equivalent'!I$3)</f>
        <v/>
      </c>
      <c r="J33" s="51">
        <f>IF('2016 4-Series times'!J33="","",'2016 4-Series times'!J33/'Wilmslow Equivalent'!J$3)</f>
        <v>1.9031534129197194E-2</v>
      </c>
      <c r="K33" s="51">
        <f>IF('2016 4-Series times'!K33="","",'2016 4-Series times'!K33/'Wilmslow Equivalent'!K$3)</f>
        <v>1.9549380230072511E-2</v>
      </c>
      <c r="L33" s="51" t="str">
        <f>IF('2016 4-Series times'!L33="","",'2016 4-Series times'!L33/'Wilmslow Equivalent'!L$3)</f>
        <v/>
      </c>
      <c r="M33" s="51" t="str">
        <f>IF('2016 4-Series times'!M33="","",'2016 4-Series times'!M33/'Wilmslow Equivalent'!M$3)</f>
        <v/>
      </c>
      <c r="N33" s="51">
        <f>IF('2016 4-Series times'!N33="","",'2016 4-Series times'!N33/'Wilmslow Equivalent'!N$3)</f>
        <v>1.954861111111111E-2</v>
      </c>
      <c r="O33" s="51" t="str">
        <f>IF('2016 4-Series times'!O33="","",'2016 4-Series times'!O33/'Wilmslow Equivalent'!O$3)</f>
        <v/>
      </c>
      <c r="P33" s="51">
        <f>IF('2016 4-Series times'!P33="","",'2016 4-Series times'!P33/'Wilmslow Equivalent'!P$3)</f>
        <v>1.9507662881419405E-2</v>
      </c>
      <c r="R33" s="49">
        <f>AA100</f>
        <v>172.00686276032002</v>
      </c>
      <c r="S33" s="69">
        <f t="shared" si="0"/>
        <v>1.1353115034413715E-2</v>
      </c>
      <c r="Z33" s="49" t="s">
        <v>551</v>
      </c>
      <c r="AA33" s="49" t="s">
        <v>536</v>
      </c>
      <c r="AB33" s="49" t="s">
        <v>536</v>
      </c>
    </row>
    <row r="34" spans="1:28" x14ac:dyDescent="0.3">
      <c r="A34" t="str">
        <f>'2016 4-Series times'!A34</f>
        <v>Steve Bunker</v>
      </c>
      <c r="B34" s="60">
        <f t="shared" si="1"/>
        <v>1.4343565386550289E-2</v>
      </c>
      <c r="C34" s="60"/>
      <c r="D34" s="60"/>
      <c r="E34" s="60"/>
      <c r="G34" s="51">
        <f>IF('2016 4-Series times'!G34="","",'2016 4-Series times'!G34/'Wilmslow Equivalent'!G$3)</f>
        <v>1.4125941935107637E-2</v>
      </c>
      <c r="H34" s="51">
        <f>IF('2016 4-Series times'!H34="","",'2016 4-Series times'!H34/'Wilmslow Equivalent'!H$3)</f>
        <v>1.3916631506742341E-2</v>
      </c>
      <c r="I34" s="51">
        <f>IF('2016 4-Series times'!I34="","",'2016 4-Series times'!I34/'Wilmslow Equivalent'!I$3)</f>
        <v>1.4420327386187209E-2</v>
      </c>
      <c r="J34" s="51">
        <f>IF('2016 4-Series times'!J34="","",'2016 4-Series times'!J34/'Wilmslow Equivalent'!J$3)</f>
        <v>1.4543643987759773E-2</v>
      </c>
      <c r="K34" s="51">
        <f>IF('2016 4-Series times'!K34="","",'2016 4-Series times'!K34/'Wilmslow Equivalent'!K$3)</f>
        <v>1.4179731383983518E-2</v>
      </c>
      <c r="L34" s="51">
        <f>IF('2016 4-Series times'!L34="","",'2016 4-Series times'!L34/'Wilmslow Equivalent'!L$3)</f>
        <v>1.4188475206436554E-2</v>
      </c>
      <c r="M34" s="51">
        <f>IF('2016 4-Series times'!M34="","",'2016 4-Series times'!M34/'Wilmslow Equivalent'!M$3)</f>
        <v>1.4343565386550289E-2</v>
      </c>
      <c r="N34" s="51">
        <f>IF('2016 4-Series times'!N34="","",'2016 4-Series times'!N34/'Wilmslow Equivalent'!N$3)</f>
        <v>1.4363425925925925E-2</v>
      </c>
      <c r="O34" s="51" t="str">
        <f>IF('2016 4-Series times'!O34="","",'2016 4-Series times'!O34/'Wilmslow Equivalent'!O$3)</f>
        <v/>
      </c>
      <c r="P34" s="51">
        <f>IF('2016 4-Series times'!P34="","",'2016 4-Series times'!P34/'Wilmslow Equivalent'!P$3)</f>
        <v>1.5843432823192144E-2</v>
      </c>
      <c r="S34" s="69" t="str">
        <f t="shared" si="0"/>
        <v/>
      </c>
      <c r="Z34" s="49" t="s">
        <v>87</v>
      </c>
      <c r="AA34" s="49">
        <v>153.78454717079046</v>
      </c>
      <c r="AB34" s="49">
        <v>154.65583276376324</v>
      </c>
    </row>
    <row r="35" spans="1:28" x14ac:dyDescent="0.3">
      <c r="A35" t="str">
        <f>'2016 4-Series times'!A35</f>
        <v>Tim Billington</v>
      </c>
      <c r="B35" s="60">
        <f t="shared" si="1"/>
        <v>1.468347089649087E-2</v>
      </c>
      <c r="C35" s="60"/>
      <c r="D35" s="60"/>
      <c r="E35" s="60"/>
      <c r="G35" s="51">
        <f>IF('2016 4-Series times'!G35="","",'2016 4-Series times'!G35/'Wilmslow Equivalent'!G$3)</f>
        <v>1.476120506383284E-2</v>
      </c>
      <c r="H35" s="51">
        <f>IF('2016 4-Series times'!H35="","",'2016 4-Series times'!H35/'Wilmslow Equivalent'!H$3)</f>
        <v>1.4729197984520883E-2</v>
      </c>
      <c r="I35" s="51">
        <f>IF('2016 4-Series times'!I35="","",'2016 4-Series times'!I35/'Wilmslow Equivalent'!I$3)</f>
        <v>1.3622941681810814E-2</v>
      </c>
      <c r="J35" s="51">
        <f>IF('2016 4-Series times'!J35="","",'2016 4-Series times'!J35/'Wilmslow Equivalent'!J$3)</f>
        <v>1.4159653387422881E-2</v>
      </c>
      <c r="K35" s="51">
        <f>IF('2016 4-Series times'!K35="","",'2016 4-Series times'!K35/'Wilmslow Equivalent'!K$3)</f>
        <v>1.468347089649087E-2</v>
      </c>
      <c r="L35" s="51">
        <f>IF('2016 4-Series times'!L35="","",'2016 4-Series times'!L35/'Wilmslow Equivalent'!L$3)</f>
        <v>1.5154499050279045E-2</v>
      </c>
      <c r="M35" s="51">
        <f>IF('2016 4-Series times'!M35="","",'2016 4-Series times'!M35/'Wilmslow Equivalent'!M$3)</f>
        <v>1.5925221165706931E-2</v>
      </c>
      <c r="N35" s="51">
        <f>IF('2016 4-Series times'!N35="","",'2016 4-Series times'!N35/'Wilmslow Equivalent'!N$3)</f>
        <v>1.4571759259259258E-2</v>
      </c>
      <c r="O35" s="51" t="str">
        <f>IF('2016 4-Series times'!O35="","",'2016 4-Series times'!O35/'Wilmslow Equivalent'!O$3)</f>
        <v/>
      </c>
      <c r="P35" s="51">
        <f>IF('2016 4-Series times'!P35="","",'2016 4-Series times'!P35/'Wilmslow Equivalent'!P$3)</f>
        <v>1.4482433087279164E-2</v>
      </c>
      <c r="R35" s="49">
        <f>AB117</f>
        <v>131.78924747786846</v>
      </c>
      <c r="S35" s="69">
        <f t="shared" si="0"/>
        <v>1.1141630426986605E-2</v>
      </c>
      <c r="Z35" s="49" t="s">
        <v>28</v>
      </c>
      <c r="AA35" s="49">
        <v>140.63602604918478</v>
      </c>
      <c r="AB35" s="49">
        <v>141.49892919168988</v>
      </c>
    </row>
    <row r="36" spans="1:28" x14ac:dyDescent="0.3">
      <c r="A36" t="str">
        <f>'2016 4-Series times'!A36</f>
        <v>Tony Hulme</v>
      </c>
      <c r="B36" s="60">
        <f t="shared" si="1"/>
        <v>1.607125271778341E-2</v>
      </c>
      <c r="C36" s="60"/>
      <c r="D36" s="60"/>
      <c r="E36" s="60"/>
      <c r="G36" s="51">
        <f>IF('2016 4-Series times'!G36="","",'2016 4-Series times'!G36/'Wilmslow Equivalent'!G$3)</f>
        <v>1.6332037527589695E-2</v>
      </c>
      <c r="H36" s="51">
        <f>IF('2016 4-Series times'!H36="","",'2016 4-Series times'!H36/'Wilmslow Equivalent'!H$3)</f>
        <v>1.8345691040549322E-2</v>
      </c>
      <c r="I36" s="51">
        <f>IF('2016 4-Series times'!I36="","",'2016 4-Series times'!I36/'Wilmslow Equivalent'!I$3)</f>
        <v>1.607125271778341E-2</v>
      </c>
      <c r="J36" s="51">
        <f>IF('2016 4-Series times'!J36="","",'2016 4-Series times'!J36/'Wilmslow Equivalent'!J$3)</f>
        <v>1.5827612557636258E-2</v>
      </c>
      <c r="K36" s="51">
        <f>IF('2016 4-Series times'!K36="","",'2016 4-Series times'!K36/'Wilmslow Equivalent'!K$3)</f>
        <v>1.5155056823093494E-2</v>
      </c>
      <c r="L36" s="51">
        <f>IF('2016 4-Series times'!L36="","",'2016 4-Series times'!L36/'Wilmslow Equivalent'!L$3)</f>
        <v>1.5637510972200289E-2</v>
      </c>
      <c r="M36" s="51">
        <f>IF('2016 4-Series times'!M36="","",'2016 4-Series times'!M36/'Wilmslow Equivalent'!M$3)</f>
        <v>1.5780336666852884E-2</v>
      </c>
      <c r="N36" s="51">
        <f>IF('2016 4-Series times'!N36="","",'2016 4-Series times'!N36/'Wilmslow Equivalent'!N$3)</f>
        <v>1.6249999999999997E-2</v>
      </c>
      <c r="O36" s="51" t="str">
        <f>IF('2016 4-Series times'!O36="","",'2016 4-Series times'!O36/'Wilmslow Equivalent'!O$3)</f>
        <v/>
      </c>
      <c r="P36" s="51">
        <f>IF('2016 4-Series times'!P36="","",'2016 4-Series times'!P36/'Wilmslow Equivalent'!P$3)</f>
        <v>1.7146270177228504E-2</v>
      </c>
      <c r="R36" s="49">
        <f>AA111</f>
        <v>137.42537872984525</v>
      </c>
      <c r="S36" s="69">
        <f t="shared" si="0"/>
        <v>1.1694530418123671E-2</v>
      </c>
      <c r="Z36" s="49" t="s">
        <v>228</v>
      </c>
      <c r="AA36" s="49" t="s">
        <v>536</v>
      </c>
      <c r="AB36" s="49" t="s">
        <v>536</v>
      </c>
    </row>
    <row r="37" spans="1:28" x14ac:dyDescent="0.3">
      <c r="A37" t="str">
        <f>'2016 4-Series times'!A37</f>
        <v>Trevor Morris</v>
      </c>
      <c r="B37" s="60">
        <f t="shared" si="1"/>
        <v>1.3089623084065725E-2</v>
      </c>
      <c r="C37" s="60"/>
      <c r="D37" s="60"/>
      <c r="E37" s="60"/>
      <c r="G37" s="51" t="str">
        <f>IF('2016 4-Series times'!G37="","",'2016 4-Series times'!G37/'Wilmslow Equivalent'!G$3)</f>
        <v/>
      </c>
      <c r="H37" s="51" t="str">
        <f>IF('2016 4-Series times'!H37="","",'2016 4-Series times'!H37/'Wilmslow Equivalent'!H$3)</f>
        <v/>
      </c>
      <c r="I37" s="51" t="str">
        <f>IF('2016 4-Series times'!I37="","",'2016 4-Series times'!I37/'Wilmslow Equivalent'!I$3)</f>
        <v/>
      </c>
      <c r="J37" s="51" t="str">
        <f>IF('2016 4-Series times'!J37="","",'2016 4-Series times'!J37/'Wilmslow Equivalent'!J$3)</f>
        <v/>
      </c>
      <c r="K37" s="51">
        <f>IF('2016 4-Series times'!K37="","",'2016 4-Series times'!K37/'Wilmslow Equivalent'!K$3)</f>
        <v>1.2872152223858053E-2</v>
      </c>
      <c r="L37" s="51">
        <f>IF('2016 4-Series times'!L37="","",'2016 4-Series times'!L37/'Wilmslow Equivalent'!L$3)</f>
        <v>1.3089623084065725E-2</v>
      </c>
      <c r="M37" s="51">
        <f>IF('2016 4-Series times'!M37="","",'2016 4-Series times'!M37/'Wilmslow Equivalent'!M$3)</f>
        <v>1.3112047146290922E-2</v>
      </c>
      <c r="N37" s="51">
        <f>IF('2016 4-Series times'!N37="","",'2016 4-Series times'!N37/'Wilmslow Equivalent'!N$3)</f>
        <v>1.2777777777777777E-2</v>
      </c>
      <c r="O37" s="51" t="str">
        <f>IF('2016 4-Series times'!O37="","",'2016 4-Series times'!O37/'Wilmslow Equivalent'!O$3)</f>
        <v/>
      </c>
      <c r="P37" s="51">
        <f>IF('2016 4-Series times'!P37="","",'2016 4-Series times'!P37/'Wilmslow Equivalent'!P$3)</f>
        <v>1.4377740799901246E-2</v>
      </c>
      <c r="S37" s="69" t="str">
        <f t="shared" si="0"/>
        <v/>
      </c>
      <c r="Z37" s="49" t="s">
        <v>84</v>
      </c>
      <c r="AA37" s="49" t="s">
        <v>536</v>
      </c>
      <c r="AB37" s="49">
        <v>150.71949862606721</v>
      </c>
    </row>
    <row r="38" spans="1:28" x14ac:dyDescent="0.3">
      <c r="A38">
        <f>'2016 4-Series times'!A38</f>
        <v>0</v>
      </c>
      <c r="B38" s="60"/>
      <c r="C38" s="60"/>
      <c r="D38" s="60"/>
      <c r="E38" s="60"/>
      <c r="G38" s="51"/>
      <c r="H38" s="51"/>
      <c r="I38" s="51"/>
      <c r="J38" s="51"/>
      <c r="K38" s="51"/>
      <c r="L38" s="51"/>
      <c r="M38" s="51"/>
      <c r="N38" s="51"/>
      <c r="O38" s="51"/>
      <c r="P38" s="51"/>
      <c r="S38" s="69"/>
    </row>
    <row r="39" spans="1:28" x14ac:dyDescent="0.3">
      <c r="A39" t="str">
        <f>'2016 4-Series times'!A39</f>
        <v>Sally Gilliver</v>
      </c>
      <c r="Z39" s="49" t="s">
        <v>588</v>
      </c>
      <c r="AA39" s="49" t="s">
        <v>536</v>
      </c>
      <c r="AB39" s="49" t="s">
        <v>536</v>
      </c>
    </row>
    <row r="40" spans="1:28" x14ac:dyDescent="0.3">
      <c r="A40" t="str">
        <f>'2016 4-Series times'!A40</f>
        <v>Stephen Feber</v>
      </c>
      <c r="B40" s="60">
        <f t="shared" si="1"/>
        <v>1.9029647846723442E-2</v>
      </c>
      <c r="C40" s="60"/>
      <c r="D40" s="60"/>
      <c r="E40" s="60"/>
      <c r="G40" s="51" t="str">
        <f>IF('2016 all SS times'!G70="","",'2016 all SS times'!G70/'Wilmslow Equivalent'!G$3)</f>
        <v/>
      </c>
      <c r="H40" s="51">
        <f>IF('2016 all SS times'!H70="","",'2016 all SS times'!H70/'Wilmslow Equivalent'!H$3)</f>
        <v>1.8906476356199301E-2</v>
      </c>
      <c r="I40" s="51" t="str">
        <f>IF('2016 all SS times'!I70="","",'2016 all SS times'!I70/'Wilmslow Equivalent'!I$3)</f>
        <v/>
      </c>
      <c r="J40" s="51" t="str">
        <f>IF('2016 all SS times'!J70="","",'2016 all SS times'!J70/'Wilmslow Equivalent'!J$3)</f>
        <v/>
      </c>
      <c r="K40" s="51">
        <f>IF('2016 all SS times'!K70="","",'2016 all SS times'!K70/'Wilmslow Equivalent'!K$3)</f>
        <v>1.9152819337247582E-2</v>
      </c>
      <c r="L40" s="51" t="str">
        <f>IF('2016 all SS times'!L70="","",'2016 all SS times'!L70/'Wilmslow Equivalent'!L$3)</f>
        <v/>
      </c>
      <c r="M40" s="51" t="str">
        <f>IF('2016 all SS times'!M70="","",'2016 all SS times'!M70/'Wilmslow Equivalent'!M$3)</f>
        <v/>
      </c>
      <c r="N40" s="51" t="str">
        <f>IF('2016 all SS times'!N70="","",'2016 all SS times'!N70/'Wilmslow Equivalent'!N$3)</f>
        <v/>
      </c>
      <c r="O40" s="51" t="str">
        <f>IF('2016 all SS times'!O70="","",'2016 all SS times'!O70/'Wilmslow Equivalent'!O$3)</f>
        <v/>
      </c>
      <c r="P40" s="51" t="str">
        <f>IF('2016 all SS times'!P70="","",'2016 all SS times'!P70/'Wilmslow Equivalent'!P$3)</f>
        <v/>
      </c>
      <c r="Z40" s="49" t="s">
        <v>145</v>
      </c>
      <c r="AA40" s="49" t="s">
        <v>536</v>
      </c>
      <c r="AB40" s="49" t="s">
        <v>536</v>
      </c>
    </row>
    <row r="41" spans="1:28" x14ac:dyDescent="0.3">
      <c r="A41" t="str">
        <f>'2016 4-Series times'!A41</f>
        <v>Andrew Given</v>
      </c>
      <c r="B41" s="60">
        <f t="shared" si="1"/>
        <v>1.3261984061239542E-2</v>
      </c>
      <c r="C41" s="60"/>
      <c r="D41" s="60"/>
      <c r="E41" s="60"/>
      <c r="G41" s="51">
        <f>IF('2016 4-Series times'!G41="","",'2016 4-Series times'!G41/'Wilmslow Equivalent'!G$3)</f>
        <v>1.3063319974330939E-2</v>
      </c>
      <c r="H41" s="51" t="str">
        <f>IF('2016 4-Series times'!H41="","",'2016 4-Series times'!H41/'Wilmslow Equivalent'!H$3)</f>
        <v/>
      </c>
      <c r="I41" s="51" t="str">
        <f>IF('2016 4-Series times'!I41="","",'2016 4-Series times'!I41/'Wilmslow Equivalent'!I$3)</f>
        <v/>
      </c>
      <c r="J41" s="51" t="str">
        <f>IF('2016 4-Series times'!J41="","",'2016 4-Series times'!J41/'Wilmslow Equivalent'!J$3)</f>
        <v/>
      </c>
      <c r="K41" s="51" t="str">
        <f>IF('2016 4-Series times'!K41="","",'2016 4-Series times'!K41/'Wilmslow Equivalent'!K$3)</f>
        <v/>
      </c>
      <c r="L41" s="51" t="str">
        <f>IF('2016 4-Series times'!L41="","",'2016 4-Series times'!L41/'Wilmslow Equivalent'!L$3)</f>
        <v/>
      </c>
      <c r="M41" s="51" t="str">
        <f>IF('2016 4-Series times'!M41="","",'2016 4-Series times'!M41/'Wilmslow Equivalent'!M$3)</f>
        <v/>
      </c>
      <c r="N41" s="51">
        <f>IF('2016 4-Series times'!N41="","",'2016 4-Series times'!N41/'Wilmslow Equivalent'!N$3)</f>
        <v>1.3460648148148147E-2</v>
      </c>
      <c r="O41" s="51" t="str">
        <f>IF('2016 4-Series times'!O41="","",'2016 4-Series times'!O41/'Wilmslow Equivalent'!O$3)</f>
        <v/>
      </c>
      <c r="P41" s="51" t="str">
        <f>IF('2016 4-Series times'!P41="","",'2016 4-Series times'!P41/'Wilmslow Equivalent'!P$3)</f>
        <v/>
      </c>
      <c r="R41" s="49" t="str">
        <f t="shared" ref="R41:R42" si="2">AA116</f>
        <v/>
      </c>
      <c r="S41" s="69" t="str">
        <f t="shared" ref="S41:S42" si="3">IF(R41="","",B41/R41*100)</f>
        <v/>
      </c>
      <c r="Z41" s="49" t="s">
        <v>589</v>
      </c>
      <c r="AA41" s="49" t="s">
        <v>536</v>
      </c>
      <c r="AB41" s="49" t="s">
        <v>536</v>
      </c>
    </row>
    <row r="42" spans="1:28" x14ac:dyDescent="0.3">
      <c r="A42" t="str">
        <f>'2016 4-Series times'!A42</f>
        <v>Paul Norris</v>
      </c>
      <c r="B42" s="60">
        <f t="shared" si="1"/>
        <v>1.4242818960761509E-2</v>
      </c>
      <c r="C42" s="60"/>
      <c r="D42" s="60"/>
      <c r="E42" s="60"/>
      <c r="G42" s="51">
        <f>IF('2016 4-Series times'!G42="","",'2016 4-Series times'!G42/'Wilmslow Equivalent'!G$3)</f>
        <v>1.3767884535280708E-2</v>
      </c>
      <c r="H42" s="51">
        <f>IF('2016 4-Series times'!H42="","",'2016 4-Series times'!H42/'Wilmslow Equivalent'!H$3)</f>
        <v>1.4717753386242311E-2</v>
      </c>
      <c r="I42" s="51" t="str">
        <f>IF('2016 4-Series times'!I42="","",'2016 4-Series times'!I42/'Wilmslow Equivalent'!I$3)</f>
        <v/>
      </c>
      <c r="J42" s="51" t="str">
        <f>IF('2016 4-Series times'!J42="","",'2016 4-Series times'!J42/'Wilmslow Equivalent'!J$3)</f>
        <v/>
      </c>
      <c r="K42" s="51" t="str">
        <f>IF('2016 4-Series times'!K42="","",'2016 4-Series times'!K42/'Wilmslow Equivalent'!K$3)</f>
        <v/>
      </c>
      <c r="L42" s="51" t="str">
        <f>IF('2016 4-Series times'!L42="","",'2016 4-Series times'!L42/'Wilmslow Equivalent'!L$3)</f>
        <v/>
      </c>
      <c r="M42" s="51" t="str">
        <f>IF('2016 4-Series times'!M42="","",'2016 4-Series times'!M42/'Wilmslow Equivalent'!M$3)</f>
        <v/>
      </c>
      <c r="N42" s="51" t="str">
        <f>IF('2016 4-Series times'!N42="","",'2016 4-Series times'!N42/'Wilmslow Equivalent'!N$3)</f>
        <v/>
      </c>
      <c r="O42" s="51" t="str">
        <f>IF('2016 4-Series times'!O42="","",'2016 4-Series times'!O42/'Wilmslow Equivalent'!O$3)</f>
        <v/>
      </c>
      <c r="P42" s="51" t="str">
        <f>IF('2016 4-Series times'!P42="","",'2016 4-Series times'!P42/'Wilmslow Equivalent'!P$3)</f>
        <v/>
      </c>
      <c r="R42" s="49" t="str">
        <f t="shared" si="2"/>
        <v/>
      </c>
      <c r="S42" s="69" t="str">
        <f t="shared" si="3"/>
        <v/>
      </c>
      <c r="Z42" s="49" t="s">
        <v>27</v>
      </c>
      <c r="AA42" s="49">
        <v>151.53928340655406</v>
      </c>
      <c r="AB42" s="49">
        <v>151.35686491021016</v>
      </c>
    </row>
    <row r="43" spans="1:28" x14ac:dyDescent="0.3">
      <c r="A43">
        <f>'2016 4-Series times'!A43</f>
        <v>0</v>
      </c>
      <c r="Z43" s="49" t="s">
        <v>89</v>
      </c>
      <c r="AA43" s="49">
        <v>170.75633568636505</v>
      </c>
      <c r="AB43" s="49">
        <v>171.39743594312151</v>
      </c>
    </row>
    <row r="44" spans="1:28" x14ac:dyDescent="0.3">
      <c r="Z44" s="49" t="s">
        <v>116</v>
      </c>
      <c r="AA44" s="49">
        <v>135.23907049873867</v>
      </c>
      <c r="AB44" s="49">
        <v>134.34781269950111</v>
      </c>
    </row>
    <row r="45" spans="1:28" x14ac:dyDescent="0.3">
      <c r="Z45" s="49" t="s">
        <v>163</v>
      </c>
      <c r="AA45" s="49" t="s">
        <v>536</v>
      </c>
      <c r="AB45" s="49" t="s">
        <v>536</v>
      </c>
    </row>
    <row r="46" spans="1:28" x14ac:dyDescent="0.3">
      <c r="Z46" s="49" t="s">
        <v>77</v>
      </c>
      <c r="AA46" s="49">
        <v>144.17199351701186</v>
      </c>
      <c r="AB46" s="49">
        <v>140.71337511309065</v>
      </c>
    </row>
    <row r="47" spans="1:28" x14ac:dyDescent="0.3">
      <c r="Z47" s="49" t="s">
        <v>122</v>
      </c>
      <c r="AA47" s="49" t="s">
        <v>536</v>
      </c>
      <c r="AB47" s="49" t="s">
        <v>536</v>
      </c>
    </row>
    <row r="48" spans="1:28" x14ac:dyDescent="0.3">
      <c r="Z48" s="49" t="s">
        <v>111</v>
      </c>
      <c r="AA48" s="49" t="s">
        <v>536</v>
      </c>
      <c r="AB48" s="49" t="s">
        <v>536</v>
      </c>
    </row>
    <row r="49" spans="26:28" x14ac:dyDescent="0.3">
      <c r="Z49" s="49" t="s">
        <v>44</v>
      </c>
      <c r="AA49" s="49">
        <v>135.22211843578356</v>
      </c>
      <c r="AB49" s="49">
        <v>134.45002253000956</v>
      </c>
    </row>
    <row r="50" spans="26:28" x14ac:dyDescent="0.3">
      <c r="Z50" s="49" t="s">
        <v>73</v>
      </c>
      <c r="AA50" s="49">
        <v>125.23320383705506</v>
      </c>
      <c r="AB50" s="49">
        <v>125.23320383705506</v>
      </c>
    </row>
    <row r="51" spans="26:28" x14ac:dyDescent="0.3">
      <c r="Z51" s="49" t="s">
        <v>127</v>
      </c>
      <c r="AA51" s="49" t="s">
        <v>536</v>
      </c>
      <c r="AB51" s="49">
        <v>120.51688926947364</v>
      </c>
    </row>
    <row r="52" spans="26:28" x14ac:dyDescent="0.3">
      <c r="Z52" s="49" t="s">
        <v>152</v>
      </c>
      <c r="AA52" s="49" t="s">
        <v>536</v>
      </c>
      <c r="AB52" s="49" t="s">
        <v>536</v>
      </c>
    </row>
    <row r="53" spans="26:28" x14ac:dyDescent="0.3">
      <c r="Z53" s="49" t="s">
        <v>23</v>
      </c>
      <c r="AA53" s="49">
        <v>149.3546872857292</v>
      </c>
      <c r="AB53" s="49">
        <v>150.27026479955396</v>
      </c>
    </row>
    <row r="54" spans="26:28" x14ac:dyDescent="0.3">
      <c r="Z54" s="49" t="s">
        <v>590</v>
      </c>
      <c r="AA54" s="49" t="s">
        <v>536</v>
      </c>
      <c r="AB54" s="49" t="s">
        <v>536</v>
      </c>
    </row>
    <row r="55" spans="26:28" x14ac:dyDescent="0.3">
      <c r="Z55" s="49" t="s">
        <v>591</v>
      </c>
      <c r="AA55" s="49" t="s">
        <v>536</v>
      </c>
      <c r="AB55" s="49" t="s">
        <v>536</v>
      </c>
    </row>
    <row r="56" spans="26:28" x14ac:dyDescent="0.3">
      <c r="Z56" s="49" t="s">
        <v>592</v>
      </c>
      <c r="AA56" s="49" t="s">
        <v>536</v>
      </c>
      <c r="AB56" s="49" t="s">
        <v>536</v>
      </c>
    </row>
    <row r="57" spans="26:28" x14ac:dyDescent="0.3">
      <c r="Z57" s="49" t="s">
        <v>553</v>
      </c>
      <c r="AA57" s="49" t="s">
        <v>536</v>
      </c>
      <c r="AB57" s="49" t="s">
        <v>536</v>
      </c>
    </row>
    <row r="58" spans="26:28" x14ac:dyDescent="0.3">
      <c r="Z58" s="49" t="s">
        <v>593</v>
      </c>
      <c r="AA58" s="49" t="s">
        <v>536</v>
      </c>
      <c r="AB58" s="49" t="s">
        <v>536</v>
      </c>
    </row>
    <row r="59" spans="26:28" x14ac:dyDescent="0.3">
      <c r="Z59" s="49" t="s">
        <v>129</v>
      </c>
      <c r="AA59" s="49">
        <v>166.32289249231894</v>
      </c>
      <c r="AB59" s="49">
        <v>166.32289249231894</v>
      </c>
    </row>
    <row r="60" spans="26:28" x14ac:dyDescent="0.3">
      <c r="Z60" s="49" t="s">
        <v>41</v>
      </c>
      <c r="AA60" s="49" t="s">
        <v>536</v>
      </c>
      <c r="AB60" s="49" t="s">
        <v>536</v>
      </c>
    </row>
    <row r="61" spans="26:28" x14ac:dyDescent="0.3">
      <c r="Z61" s="49" t="s">
        <v>594</v>
      </c>
      <c r="AA61" s="49" t="s">
        <v>536</v>
      </c>
      <c r="AB61" s="49" t="s">
        <v>536</v>
      </c>
    </row>
    <row r="62" spans="26:28" x14ac:dyDescent="0.3">
      <c r="Z62" s="49" t="s">
        <v>595</v>
      </c>
      <c r="AA62" s="49" t="s">
        <v>536</v>
      </c>
      <c r="AB62" s="49" t="s">
        <v>536</v>
      </c>
    </row>
    <row r="63" spans="26:28" x14ac:dyDescent="0.3">
      <c r="Z63" s="49" t="s">
        <v>243</v>
      </c>
      <c r="AA63" s="49" t="s">
        <v>536</v>
      </c>
      <c r="AB63" s="49">
        <v>167.02777867530298</v>
      </c>
    </row>
    <row r="64" spans="26:28" x14ac:dyDescent="0.3">
      <c r="Z64" s="49" t="s">
        <v>135</v>
      </c>
      <c r="AA64" s="49">
        <v>139.40714970756204</v>
      </c>
      <c r="AB64" s="49">
        <v>135.58527277648801</v>
      </c>
    </row>
    <row r="65" spans="26:28" x14ac:dyDescent="0.3">
      <c r="Z65" s="49" t="s">
        <v>596</v>
      </c>
      <c r="AA65" s="49" t="s">
        <v>536</v>
      </c>
      <c r="AB65" s="49" t="s">
        <v>536</v>
      </c>
    </row>
    <row r="66" spans="26:28" x14ac:dyDescent="0.3">
      <c r="Z66" s="49" t="s">
        <v>38</v>
      </c>
      <c r="AA66" s="49" t="s">
        <v>536</v>
      </c>
      <c r="AB66" s="49" t="s">
        <v>536</v>
      </c>
    </row>
    <row r="67" spans="26:28" x14ac:dyDescent="0.3">
      <c r="Z67" s="49" t="s">
        <v>597</v>
      </c>
      <c r="AA67" s="49" t="s">
        <v>536</v>
      </c>
      <c r="AB67" s="49" t="s">
        <v>536</v>
      </c>
    </row>
    <row r="68" spans="26:28" x14ac:dyDescent="0.3">
      <c r="Z68" s="49" t="s">
        <v>109</v>
      </c>
      <c r="AA68" s="49">
        <v>128.03964639551373</v>
      </c>
      <c r="AB68" s="49">
        <v>126.94753749018687</v>
      </c>
    </row>
    <row r="69" spans="26:28" x14ac:dyDescent="0.3">
      <c r="Z69" s="49" t="s">
        <v>554</v>
      </c>
      <c r="AA69" s="49">
        <v>131.96924970031284</v>
      </c>
      <c r="AB69" s="49">
        <v>131.96924970031284</v>
      </c>
    </row>
    <row r="70" spans="26:28" x14ac:dyDescent="0.3">
      <c r="Z70" s="49" t="s">
        <v>175</v>
      </c>
      <c r="AA70" s="49">
        <v>117.73914039006105</v>
      </c>
      <c r="AB70" s="49">
        <v>117.73914039006105</v>
      </c>
    </row>
    <row r="71" spans="26:28" x14ac:dyDescent="0.3">
      <c r="Z71" s="49" t="s">
        <v>555</v>
      </c>
      <c r="AA71" s="49" t="s">
        <v>536</v>
      </c>
      <c r="AB71" s="49" t="s">
        <v>536</v>
      </c>
    </row>
    <row r="72" spans="26:28" x14ac:dyDescent="0.3">
      <c r="Z72" s="49" t="s">
        <v>247</v>
      </c>
      <c r="AA72" s="49" t="s">
        <v>536</v>
      </c>
      <c r="AB72" s="49" t="s">
        <v>536</v>
      </c>
    </row>
    <row r="73" spans="26:28" x14ac:dyDescent="0.3">
      <c r="Z73" s="49" t="s">
        <v>82</v>
      </c>
      <c r="AA73" s="49">
        <v>144.52865870163333</v>
      </c>
      <c r="AB73" s="49">
        <v>144.61315777615334</v>
      </c>
    </row>
    <row r="74" spans="26:28" x14ac:dyDescent="0.3">
      <c r="Z74" s="49" t="s">
        <v>97</v>
      </c>
      <c r="AA74" s="49" t="s">
        <v>536</v>
      </c>
      <c r="AB74" s="49">
        <v>175.51699221116678</v>
      </c>
    </row>
    <row r="75" spans="26:28" x14ac:dyDescent="0.3">
      <c r="Z75" s="49" t="s">
        <v>598</v>
      </c>
      <c r="AA75" s="49" t="s">
        <v>536</v>
      </c>
      <c r="AB75" s="49" t="s">
        <v>536</v>
      </c>
    </row>
    <row r="76" spans="26:28" x14ac:dyDescent="0.3">
      <c r="Z76" s="49" t="s">
        <v>81</v>
      </c>
      <c r="AA76" s="49">
        <v>153.36990088475432</v>
      </c>
      <c r="AB76" s="49">
        <v>155.10678755521894</v>
      </c>
    </row>
    <row r="77" spans="26:28" x14ac:dyDescent="0.3">
      <c r="Z77" s="49" t="s">
        <v>40</v>
      </c>
      <c r="AA77" s="49" t="s">
        <v>536</v>
      </c>
      <c r="AB77" s="49" t="s">
        <v>536</v>
      </c>
    </row>
    <row r="78" spans="26:28" x14ac:dyDescent="0.3">
      <c r="Z78" s="49" t="s">
        <v>39</v>
      </c>
      <c r="AA78" s="49">
        <v>136.00515076533839</v>
      </c>
      <c r="AB78" s="49">
        <v>136.12086618987593</v>
      </c>
    </row>
    <row r="79" spans="26:28" x14ac:dyDescent="0.3">
      <c r="Z79" s="49" t="s">
        <v>153</v>
      </c>
      <c r="AA79" s="49">
        <v>133.28998363075161</v>
      </c>
      <c r="AB79" s="49">
        <v>133.3413813396009</v>
      </c>
    </row>
    <row r="80" spans="26:28" x14ac:dyDescent="0.3">
      <c r="Z80" s="49" t="s">
        <v>599</v>
      </c>
      <c r="AA80" s="49" t="s">
        <v>536</v>
      </c>
      <c r="AB80" s="49" t="s">
        <v>536</v>
      </c>
    </row>
    <row r="81" spans="26:28" x14ac:dyDescent="0.3">
      <c r="Z81" s="49" t="s">
        <v>113</v>
      </c>
      <c r="AA81" s="49" t="s">
        <v>536</v>
      </c>
      <c r="AB81" s="49">
        <v>104.76753246275715</v>
      </c>
    </row>
    <row r="82" spans="26:28" x14ac:dyDescent="0.3">
      <c r="Z82" s="49" t="s">
        <v>600</v>
      </c>
      <c r="AA82" s="49" t="s">
        <v>536</v>
      </c>
      <c r="AB82" s="49" t="s">
        <v>536</v>
      </c>
    </row>
    <row r="83" spans="26:28" x14ac:dyDescent="0.3">
      <c r="Z83" s="49" t="s">
        <v>601</v>
      </c>
      <c r="AA83" s="49" t="s">
        <v>536</v>
      </c>
      <c r="AB83" s="49" t="s">
        <v>536</v>
      </c>
    </row>
    <row r="84" spans="26:28" x14ac:dyDescent="0.3">
      <c r="Z84" s="49" t="s">
        <v>602</v>
      </c>
      <c r="AA84" s="49" t="s">
        <v>536</v>
      </c>
      <c r="AB84" s="49" t="s">
        <v>536</v>
      </c>
    </row>
    <row r="85" spans="26:28" x14ac:dyDescent="0.3">
      <c r="Z85" s="49" t="s">
        <v>76</v>
      </c>
      <c r="AA85" s="49" t="s">
        <v>536</v>
      </c>
      <c r="AB85" s="49" t="s">
        <v>536</v>
      </c>
    </row>
    <row r="86" spans="26:28" x14ac:dyDescent="0.3">
      <c r="Z86" s="49" t="s">
        <v>71</v>
      </c>
      <c r="AA86" s="49" t="s">
        <v>536</v>
      </c>
      <c r="AB86" s="49">
        <v>160.18179086357821</v>
      </c>
    </row>
    <row r="87" spans="26:28" x14ac:dyDescent="0.3">
      <c r="Z87" s="49" t="s">
        <v>148</v>
      </c>
      <c r="AA87" s="49" t="s">
        <v>536</v>
      </c>
      <c r="AB87" s="49" t="s">
        <v>536</v>
      </c>
    </row>
    <row r="88" spans="26:28" x14ac:dyDescent="0.3">
      <c r="Z88" s="49" t="s">
        <v>47</v>
      </c>
      <c r="AA88" s="49" t="s">
        <v>536</v>
      </c>
      <c r="AB88" s="49" t="s">
        <v>536</v>
      </c>
    </row>
    <row r="89" spans="26:28" x14ac:dyDescent="0.3">
      <c r="Z89" s="49" t="s">
        <v>42</v>
      </c>
      <c r="AA89" s="49" t="s">
        <v>536</v>
      </c>
      <c r="AB89" s="49" t="s">
        <v>536</v>
      </c>
    </row>
    <row r="90" spans="26:28" x14ac:dyDescent="0.3">
      <c r="Z90" s="49" t="s">
        <v>603</v>
      </c>
      <c r="AA90" s="49" t="s">
        <v>536</v>
      </c>
      <c r="AB90" s="49" t="s">
        <v>536</v>
      </c>
    </row>
    <row r="91" spans="26:28" x14ac:dyDescent="0.3">
      <c r="Z91" s="49" t="s">
        <v>604</v>
      </c>
      <c r="AA91" s="49" t="s">
        <v>536</v>
      </c>
      <c r="AB91" s="49" t="s">
        <v>536</v>
      </c>
    </row>
    <row r="92" spans="26:28" x14ac:dyDescent="0.3">
      <c r="Z92" s="49" t="s">
        <v>605</v>
      </c>
      <c r="AA92" s="49" t="s">
        <v>536</v>
      </c>
      <c r="AB92" s="49" t="s">
        <v>536</v>
      </c>
    </row>
    <row r="93" spans="26:28" x14ac:dyDescent="0.3">
      <c r="Z93" s="49" t="s">
        <v>108</v>
      </c>
      <c r="AA93" s="49">
        <v>180.82550746344003</v>
      </c>
      <c r="AB93" s="49">
        <v>180.82550746344003</v>
      </c>
    </row>
    <row r="94" spans="26:28" x14ac:dyDescent="0.3">
      <c r="Z94" s="49" t="s">
        <v>557</v>
      </c>
      <c r="AA94" s="49">
        <v>150.1581049356661</v>
      </c>
      <c r="AB94" s="49">
        <v>150.1581049356661</v>
      </c>
    </row>
    <row r="95" spans="26:28" x14ac:dyDescent="0.3">
      <c r="Z95" s="49" t="s">
        <v>558</v>
      </c>
      <c r="AA95" s="49">
        <v>145.39425406377137</v>
      </c>
      <c r="AB95" s="49">
        <v>147.77827482818503</v>
      </c>
    </row>
    <row r="96" spans="26:28" x14ac:dyDescent="0.3">
      <c r="Z96" s="49" t="s">
        <v>559</v>
      </c>
      <c r="AA96" s="49" t="s">
        <v>536</v>
      </c>
      <c r="AB96" s="49" t="s">
        <v>536</v>
      </c>
    </row>
    <row r="97" spans="26:28" x14ac:dyDescent="0.3">
      <c r="Z97" s="49" t="s">
        <v>560</v>
      </c>
      <c r="AA97" s="49" t="s">
        <v>536</v>
      </c>
      <c r="AB97" s="49" t="s">
        <v>536</v>
      </c>
    </row>
    <row r="98" spans="26:28" x14ac:dyDescent="0.3">
      <c r="Z98" s="49" t="s">
        <v>95</v>
      </c>
      <c r="AA98" s="49">
        <v>125.11654123829983</v>
      </c>
      <c r="AB98" s="49">
        <v>127.70489053315345</v>
      </c>
    </row>
    <row r="99" spans="26:28" x14ac:dyDescent="0.3">
      <c r="Z99" s="49" t="s">
        <v>561</v>
      </c>
      <c r="AA99" s="49" t="s">
        <v>536</v>
      </c>
      <c r="AB99" s="49" t="s">
        <v>536</v>
      </c>
    </row>
    <row r="100" spans="26:28" x14ac:dyDescent="0.3">
      <c r="Z100" s="49" t="s">
        <v>196</v>
      </c>
      <c r="AA100" s="49">
        <v>172.00686276032002</v>
      </c>
      <c r="AB100" s="49">
        <v>172.08580170070422</v>
      </c>
    </row>
    <row r="101" spans="26:28" x14ac:dyDescent="0.3">
      <c r="Z101" s="49" t="s">
        <v>563</v>
      </c>
      <c r="AA101" s="49" t="s">
        <v>536</v>
      </c>
      <c r="AB101" s="49" t="s">
        <v>536</v>
      </c>
    </row>
    <row r="102" spans="26:28" x14ac:dyDescent="0.3">
      <c r="Z102" s="49" t="s">
        <v>564</v>
      </c>
      <c r="AA102" s="49" t="s">
        <v>536</v>
      </c>
      <c r="AB102" s="49" t="s">
        <v>536</v>
      </c>
    </row>
    <row r="103" spans="26:28" x14ac:dyDescent="0.3">
      <c r="Z103" s="49" t="s">
        <v>158</v>
      </c>
      <c r="AA103" s="49" t="s">
        <v>536</v>
      </c>
      <c r="AB103" s="49" t="s">
        <v>536</v>
      </c>
    </row>
    <row r="104" spans="26:28" x14ac:dyDescent="0.3">
      <c r="Z104" s="49" t="s">
        <v>64</v>
      </c>
      <c r="AA104" s="49" t="s">
        <v>536</v>
      </c>
      <c r="AB104" s="49" t="s">
        <v>536</v>
      </c>
    </row>
    <row r="105" spans="26:28" x14ac:dyDescent="0.3">
      <c r="Z105" s="49" t="s">
        <v>439</v>
      </c>
      <c r="AA105" s="49" t="s">
        <v>536</v>
      </c>
      <c r="AB105" s="49" t="s">
        <v>536</v>
      </c>
    </row>
    <row r="106" spans="26:28" x14ac:dyDescent="0.3">
      <c r="Z106" s="49" t="s">
        <v>565</v>
      </c>
      <c r="AA106" s="49" t="s">
        <v>536</v>
      </c>
      <c r="AB106" s="49" t="s">
        <v>536</v>
      </c>
    </row>
    <row r="107" spans="26:28" x14ac:dyDescent="0.3">
      <c r="Z107" s="49" t="s">
        <v>120</v>
      </c>
      <c r="AA107" s="49" t="s">
        <v>536</v>
      </c>
      <c r="AB107" s="49" t="s">
        <v>536</v>
      </c>
    </row>
    <row r="108" spans="26:28" x14ac:dyDescent="0.3">
      <c r="Z108" s="49" t="s">
        <v>566</v>
      </c>
      <c r="AA108" s="49" t="s">
        <v>536</v>
      </c>
      <c r="AB108" s="49" t="s">
        <v>536</v>
      </c>
    </row>
    <row r="109" spans="26:28" x14ac:dyDescent="0.3">
      <c r="Z109" s="49" t="s">
        <v>567</v>
      </c>
      <c r="AA109" s="49" t="s">
        <v>536</v>
      </c>
      <c r="AB109" s="49" t="s">
        <v>536</v>
      </c>
    </row>
    <row r="110" spans="26:28" x14ac:dyDescent="0.3">
      <c r="Z110" s="49" t="s">
        <v>568</v>
      </c>
      <c r="AA110" s="49">
        <v>119.49144927101408</v>
      </c>
      <c r="AB110" s="49">
        <v>119.66547565192316</v>
      </c>
    </row>
    <row r="111" spans="26:28" x14ac:dyDescent="0.3">
      <c r="Z111" s="49" t="s">
        <v>24</v>
      </c>
      <c r="AA111" s="49">
        <v>137.42537872984525</v>
      </c>
      <c r="AB111" s="49">
        <v>141.97899966461526</v>
      </c>
    </row>
    <row r="112" spans="26:28" x14ac:dyDescent="0.3">
      <c r="Z112" s="49" t="s">
        <v>569</v>
      </c>
      <c r="AA112" s="49">
        <v>195.94256320058366</v>
      </c>
      <c r="AB112" s="49">
        <v>195.14030589934924</v>
      </c>
    </row>
    <row r="113" spans="26:36" x14ac:dyDescent="0.3">
      <c r="Z113" s="49" t="s">
        <v>36</v>
      </c>
      <c r="AA113" s="49" t="s">
        <v>536</v>
      </c>
      <c r="AB113" s="49" t="s">
        <v>536</v>
      </c>
    </row>
    <row r="114" spans="26:36" x14ac:dyDescent="0.3">
      <c r="Z114" s="49" t="s">
        <v>570</v>
      </c>
      <c r="AA114" s="49" t="s">
        <v>536</v>
      </c>
      <c r="AB114" s="49" t="s">
        <v>536</v>
      </c>
    </row>
    <row r="115" spans="26:36" x14ac:dyDescent="0.3">
      <c r="Z115" s="49" t="s">
        <v>571</v>
      </c>
      <c r="AA115" s="49" t="s">
        <v>536</v>
      </c>
      <c r="AB115" s="49" t="s">
        <v>536</v>
      </c>
    </row>
    <row r="116" spans="26:36" x14ac:dyDescent="0.3">
      <c r="Z116" s="49" t="s">
        <v>572</v>
      </c>
      <c r="AA116" s="49" t="s">
        <v>536</v>
      </c>
      <c r="AB116" s="49" t="s">
        <v>536</v>
      </c>
    </row>
    <row r="117" spans="26:36" x14ac:dyDescent="0.3">
      <c r="Z117" s="49" t="s">
        <v>26</v>
      </c>
      <c r="AA117" s="49" t="s">
        <v>536</v>
      </c>
      <c r="AB117" s="49">
        <v>131.78924747786846</v>
      </c>
      <c r="AF117" s="48">
        <f>'[2]race times'!W116</f>
        <v>4.7708333333333332E-2</v>
      </c>
      <c r="AG117" s="48"/>
      <c r="AH117" s="48"/>
      <c r="AI117" s="65"/>
      <c r="AJ117" s="65"/>
    </row>
    <row r="118" spans="26:36" x14ac:dyDescent="0.3">
      <c r="Z118" s="49">
        <v>0</v>
      </c>
      <c r="AA118" s="49" t="s">
        <v>536</v>
      </c>
      <c r="AB118" s="49" t="s">
        <v>536</v>
      </c>
      <c r="AF118" s="48">
        <f>'[2]race times'!W117</f>
        <v>0</v>
      </c>
      <c r="AG118" s="48"/>
      <c r="AH118" s="48"/>
      <c r="AI118" s="65"/>
      <c r="AJ118" s="65"/>
    </row>
    <row r="119" spans="26:36" x14ac:dyDescent="0.3">
      <c r="Z119" s="49" t="s">
        <v>606</v>
      </c>
      <c r="AA119" s="49">
        <v>143.35012218783913</v>
      </c>
      <c r="AB119" s="49">
        <v>142.94447024510009</v>
      </c>
      <c r="AF119" s="66">
        <f>'[2]race times'!W118</f>
        <v>0</v>
      </c>
      <c r="AG119" s="66"/>
      <c r="AH119" s="66"/>
      <c r="AI119" s="65"/>
      <c r="AJ119" s="67"/>
    </row>
    <row r="120" spans="26:36" x14ac:dyDescent="0.3">
      <c r="Z120" s="49" t="s">
        <v>562</v>
      </c>
      <c r="AA120" s="49" t="s">
        <v>536</v>
      </c>
      <c r="AB120" s="49" t="s">
        <v>536</v>
      </c>
      <c r="AF120" s="66">
        <f>'[2]race times'!W119</f>
        <v>0</v>
      </c>
      <c r="AG120" s="66"/>
      <c r="AH120" s="66"/>
      <c r="AI120" s="65"/>
      <c r="AJ120" s="67"/>
    </row>
    <row r="121" spans="26:36" x14ac:dyDescent="0.3">
      <c r="Z121" s="49">
        <v>0</v>
      </c>
      <c r="AA121" s="49" t="s">
        <v>536</v>
      </c>
      <c r="AB121" s="49" t="s">
        <v>536</v>
      </c>
      <c r="AF121" s="66">
        <f>'[2]race times'!W120</f>
        <v>0</v>
      </c>
      <c r="AG121" s="66"/>
      <c r="AH121" s="66"/>
      <c r="AI121" s="65"/>
      <c r="AJ121" s="67"/>
    </row>
    <row r="122" spans="26:36" x14ac:dyDescent="0.3">
      <c r="Z122" s="49" t="s">
        <v>552</v>
      </c>
      <c r="AA122" s="49" t="s">
        <v>536</v>
      </c>
      <c r="AB122" s="49" t="s">
        <v>536</v>
      </c>
      <c r="AF122" s="66">
        <f>'[2]race times'!W121</f>
        <v>0</v>
      </c>
      <c r="AG122" s="66"/>
      <c r="AH122" s="66"/>
      <c r="AI122" s="65"/>
      <c r="AJ122" s="67"/>
    </row>
    <row r="123" spans="26:36" x14ac:dyDescent="0.3">
      <c r="Z123" s="49" t="s">
        <v>118</v>
      </c>
      <c r="AA123" s="49" t="s">
        <v>536</v>
      </c>
      <c r="AB123" s="49" t="s">
        <v>536</v>
      </c>
      <c r="AF123" s="66">
        <f>'[2]race times'!W122</f>
        <v>0</v>
      </c>
      <c r="AG123" s="66"/>
      <c r="AH123" s="66"/>
      <c r="AI123" s="65"/>
      <c r="AJ123" s="67"/>
    </row>
    <row r="124" spans="26:36" x14ac:dyDescent="0.3">
      <c r="Z124" s="49" t="s">
        <v>540</v>
      </c>
      <c r="AA124" s="49" t="s">
        <v>536</v>
      </c>
      <c r="AB124" s="49" t="s">
        <v>536</v>
      </c>
      <c r="AF124" s="66">
        <f>'[2]race times'!W123</f>
        <v>0</v>
      </c>
      <c r="AG124" s="66"/>
      <c r="AH124" s="66"/>
      <c r="AI124" s="65"/>
      <c r="AJ124" s="67"/>
    </row>
    <row r="125" spans="26:36" x14ac:dyDescent="0.3">
      <c r="Z125" s="49" t="s">
        <v>542</v>
      </c>
      <c r="AA125" s="49" t="s">
        <v>536</v>
      </c>
      <c r="AB125" s="49" t="s">
        <v>536</v>
      </c>
      <c r="AF125" s="66">
        <f>'[2]race times'!W124</f>
        <v>0</v>
      </c>
      <c r="AG125" s="66"/>
      <c r="AH125" s="66"/>
      <c r="AI125" s="65"/>
      <c r="AJ125" s="67"/>
    </row>
    <row r="126" spans="26:36" x14ac:dyDescent="0.3">
      <c r="Z126" s="49" t="s">
        <v>138</v>
      </c>
      <c r="AA126" s="49" t="s">
        <v>536</v>
      </c>
      <c r="AB126" s="49" t="s">
        <v>536</v>
      </c>
      <c r="AF126" s="66">
        <f>'[2]race times'!W125</f>
        <v>0</v>
      </c>
      <c r="AG126" s="66"/>
      <c r="AH126" s="66"/>
      <c r="AI126" s="65"/>
      <c r="AJ126" s="67"/>
    </row>
    <row r="127" spans="26:36" x14ac:dyDescent="0.3">
      <c r="Z127" s="49" t="s">
        <v>32</v>
      </c>
      <c r="AA127" s="49">
        <v>140.58320915017006</v>
      </c>
      <c r="AB127" s="49">
        <v>138.10895815444638</v>
      </c>
      <c r="AF127" s="66">
        <f>'[2]race times'!W126</f>
        <v>0</v>
      </c>
      <c r="AG127" s="66"/>
      <c r="AH127" s="66"/>
      <c r="AI127" s="65"/>
      <c r="AJ127" s="67"/>
    </row>
    <row r="128" spans="26:36" x14ac:dyDescent="0.3">
      <c r="Z128" s="49" t="s">
        <v>80</v>
      </c>
      <c r="AA128" s="49">
        <v>119.96098526767642</v>
      </c>
      <c r="AB128" s="49">
        <v>122.34514846579876</v>
      </c>
      <c r="AF128" s="66">
        <f>'[2]race times'!W127</f>
        <v>0</v>
      </c>
      <c r="AG128" s="66"/>
      <c r="AH128" s="66"/>
      <c r="AI128" s="65"/>
      <c r="AJ128" s="67"/>
    </row>
    <row r="129" spans="26:36" x14ac:dyDescent="0.3">
      <c r="Z129" s="49" t="s">
        <v>516</v>
      </c>
      <c r="AA129" s="49" t="s">
        <v>536</v>
      </c>
      <c r="AB129" s="49">
        <v>110.18916790813984</v>
      </c>
      <c r="AF129" s="66">
        <f>'[2]race times'!W128</f>
        <v>0</v>
      </c>
      <c r="AG129" s="66"/>
      <c r="AH129" s="66"/>
      <c r="AI129" s="65"/>
      <c r="AJ129" s="67"/>
    </row>
    <row r="130" spans="26:36" x14ac:dyDescent="0.3">
      <c r="Z130" s="49" t="s">
        <v>173</v>
      </c>
      <c r="AA130" s="49" t="s">
        <v>536</v>
      </c>
      <c r="AB130" s="49" t="s">
        <v>536</v>
      </c>
      <c r="AF130" s="66">
        <f>'[2]race times'!W129</f>
        <v>0</v>
      </c>
      <c r="AG130" s="66"/>
      <c r="AH130" s="66"/>
      <c r="AI130" s="65"/>
      <c r="AJ130" s="67"/>
    </row>
    <row r="131" spans="26:36" x14ac:dyDescent="0.3">
      <c r="Z131" s="49" t="s">
        <v>556</v>
      </c>
      <c r="AA131" s="49" t="s">
        <v>536</v>
      </c>
      <c r="AB131" s="49" t="s">
        <v>536</v>
      </c>
      <c r="AF131" s="66">
        <f>'[2]race times'!W130</f>
        <v>0</v>
      </c>
      <c r="AG131" s="66"/>
      <c r="AH131" s="66"/>
      <c r="AI131" s="65"/>
      <c r="AJ131" s="67"/>
    </row>
    <row r="132" spans="26:36" x14ac:dyDescent="0.3">
      <c r="Z132" s="49" t="s">
        <v>549</v>
      </c>
      <c r="AA132" s="49" t="s">
        <v>536</v>
      </c>
      <c r="AB132" s="49" t="s">
        <v>536</v>
      </c>
      <c r="AF132" s="66">
        <f>'[2]race times'!W131</f>
        <v>0</v>
      </c>
      <c r="AG132" s="66"/>
      <c r="AH132" s="66"/>
      <c r="AI132" s="65"/>
      <c r="AJ132" s="67"/>
    </row>
    <row r="133" spans="26:36" x14ac:dyDescent="0.3">
      <c r="Z133" s="49" t="s">
        <v>545</v>
      </c>
      <c r="AA133" s="49" t="s">
        <v>536</v>
      </c>
      <c r="AB133" s="49" t="s">
        <v>536</v>
      </c>
      <c r="AF133" s="66">
        <f>'[2]race times'!W132</f>
        <v>0</v>
      </c>
      <c r="AG133" s="66"/>
      <c r="AH133" s="66"/>
      <c r="AI133" s="65"/>
      <c r="AJ133" s="67"/>
    </row>
    <row r="134" spans="26:36" x14ac:dyDescent="0.3">
      <c r="Z134" s="49" t="s">
        <v>607</v>
      </c>
      <c r="AA134" s="49" t="s">
        <v>536</v>
      </c>
      <c r="AB134" s="49" t="s">
        <v>536</v>
      </c>
      <c r="AF134" s="66">
        <f>'[2]race times'!W133</f>
        <v>0</v>
      </c>
      <c r="AG134" s="66"/>
      <c r="AH134" s="66"/>
      <c r="AI134" s="65"/>
      <c r="AJ134" s="67"/>
    </row>
    <row r="135" spans="26:36" x14ac:dyDescent="0.3">
      <c r="Z135" s="49" t="s">
        <v>608</v>
      </c>
      <c r="AA135" s="49" t="s">
        <v>536</v>
      </c>
      <c r="AB135" s="49" t="s">
        <v>536</v>
      </c>
      <c r="AF135" s="66">
        <f>'[2]race times'!W134</f>
        <v>0</v>
      </c>
      <c r="AG135" s="66"/>
      <c r="AH135" s="66"/>
      <c r="AI135" s="65"/>
      <c r="AJ135" s="67"/>
    </row>
    <row r="136" spans="26:36" x14ac:dyDescent="0.3">
      <c r="Z136" s="49" t="s">
        <v>609</v>
      </c>
      <c r="AA136" s="49">
        <v>120.8628922588898</v>
      </c>
      <c r="AB136" s="49" t="s">
        <v>536</v>
      </c>
      <c r="AF136" s="66">
        <f>'[2]race times'!W135</f>
        <v>0</v>
      </c>
      <c r="AG136" s="66"/>
      <c r="AH136" s="66"/>
      <c r="AI136" s="65"/>
      <c r="AJ136" s="67"/>
    </row>
    <row r="137" spans="26:36" x14ac:dyDescent="0.3">
      <c r="Z137" s="49" t="s">
        <v>642</v>
      </c>
      <c r="AA137" s="49" t="s">
        <v>536</v>
      </c>
      <c r="AF137" s="66">
        <f>'[2]race times'!W136</f>
        <v>0</v>
      </c>
      <c r="AG137" s="66"/>
      <c r="AH137" s="66"/>
      <c r="AI137" s="65"/>
      <c r="AJ137" s="67"/>
    </row>
    <row r="138" spans="26:36" x14ac:dyDescent="0.3">
      <c r="Z138" s="49" t="s">
        <v>643</v>
      </c>
      <c r="AA138" s="49">
        <v>146.74918934743135</v>
      </c>
      <c r="AB138" s="49" t="s">
        <v>536</v>
      </c>
      <c r="AF138" s="66">
        <f>'[2]race times'!W137</f>
        <v>0</v>
      </c>
      <c r="AG138" s="66"/>
      <c r="AH138" s="66"/>
      <c r="AI138" s="65"/>
      <c r="AJ138" s="67"/>
    </row>
    <row r="139" spans="26:36" x14ac:dyDescent="0.3">
      <c r="Z139" s="49" t="s">
        <v>448</v>
      </c>
      <c r="AA139" s="49">
        <v>124.93195776824489</v>
      </c>
      <c r="AB139" s="49">
        <v>125.23972102368637</v>
      </c>
      <c r="AF139" s="66">
        <f>'[2]race times'!W138</f>
        <v>0</v>
      </c>
      <c r="AG139" s="66"/>
      <c r="AH139" s="66"/>
      <c r="AI139" s="65"/>
      <c r="AJ139" s="67"/>
    </row>
    <row r="140" spans="26:36" x14ac:dyDescent="0.3">
      <c r="Z140" s="49" t="s">
        <v>146</v>
      </c>
      <c r="AA140" s="49" t="s">
        <v>536</v>
      </c>
      <c r="AB140" s="49" t="s">
        <v>536</v>
      </c>
      <c r="AF140" t="s">
        <v>138</v>
      </c>
    </row>
    <row r="141" spans="26:36" x14ac:dyDescent="0.3">
      <c r="Z141" s="49">
        <v>0</v>
      </c>
      <c r="AA141" s="49" t="s">
        <v>536</v>
      </c>
      <c r="AB141" s="49" t="s">
        <v>536</v>
      </c>
      <c r="AF141" t="s">
        <v>146</v>
      </c>
    </row>
    <row r="142" spans="26:36" x14ac:dyDescent="0.3">
      <c r="Z142" s="49">
        <v>0</v>
      </c>
      <c r="AA142" s="49" t="s">
        <v>536</v>
      </c>
      <c r="AB142" s="49" t="s">
        <v>536</v>
      </c>
    </row>
    <row r="143" spans="26:36" x14ac:dyDescent="0.3">
      <c r="Z143" s="49">
        <v>0</v>
      </c>
      <c r="AA143" s="49" t="s">
        <v>536</v>
      </c>
      <c r="AB143" s="49" t="s">
        <v>536</v>
      </c>
    </row>
    <row r="144" spans="26:36" x14ac:dyDescent="0.3">
      <c r="Z144" s="49">
        <v>0</v>
      </c>
      <c r="AA144" s="49" t="s">
        <v>536</v>
      </c>
      <c r="AB144" s="49" t="s">
        <v>536</v>
      </c>
    </row>
    <row r="145" spans="26:28" x14ac:dyDescent="0.3">
      <c r="Z145" s="49">
        <v>0</v>
      </c>
      <c r="AA145" s="49" t="s">
        <v>536</v>
      </c>
      <c r="AB145" s="49" t="s">
        <v>536</v>
      </c>
    </row>
    <row r="146" spans="26:28" x14ac:dyDescent="0.3">
      <c r="Z146" s="49">
        <v>0</v>
      </c>
      <c r="AA146" s="49" t="s">
        <v>536</v>
      </c>
      <c r="AB146" s="49" t="s">
        <v>536</v>
      </c>
    </row>
    <row r="147" spans="26:28" x14ac:dyDescent="0.3">
      <c r="Z147" s="49">
        <v>0</v>
      </c>
      <c r="AA147" s="49" t="s">
        <v>536</v>
      </c>
      <c r="AB147" s="49" t="s">
        <v>536</v>
      </c>
    </row>
    <row r="148" spans="26:28" x14ac:dyDescent="0.3">
      <c r="Z148" s="49">
        <v>0</v>
      </c>
      <c r="AA148" s="49" t="s">
        <v>536</v>
      </c>
      <c r="AB148" s="49" t="s">
        <v>536</v>
      </c>
    </row>
    <row r="149" spans="26:28" x14ac:dyDescent="0.3">
      <c r="Z149" s="49">
        <v>0</v>
      </c>
      <c r="AA149" s="49" t="s">
        <v>536</v>
      </c>
      <c r="AB149" s="49" t="s">
        <v>536</v>
      </c>
    </row>
    <row r="150" spans="26:28" x14ac:dyDescent="0.3">
      <c r="Z150" s="49">
        <v>0</v>
      </c>
      <c r="AA150" s="49" t="s">
        <v>536</v>
      </c>
      <c r="AB150" s="49" t="s">
        <v>536</v>
      </c>
    </row>
    <row r="151" spans="26:28" x14ac:dyDescent="0.3">
      <c r="Z151" s="49">
        <v>0</v>
      </c>
    </row>
    <row r="152" spans="26:28" x14ac:dyDescent="0.3">
      <c r="Z152" s="49">
        <v>0</v>
      </c>
    </row>
    <row r="153" spans="26:28" x14ac:dyDescent="0.3">
      <c r="Z153" s="49">
        <v>0</v>
      </c>
    </row>
    <row r="154" spans="26:28" x14ac:dyDescent="0.3">
      <c r="Z154" s="49">
        <v>0</v>
      </c>
    </row>
    <row r="155" spans="26:28" x14ac:dyDescent="0.3">
      <c r="Z155" s="49">
        <v>0</v>
      </c>
    </row>
    <row r="156" spans="26:28" x14ac:dyDescent="0.3">
      <c r="Z156" s="49">
        <v>0</v>
      </c>
    </row>
    <row r="157" spans="26:28" x14ac:dyDescent="0.3">
      <c r="Z157" s="49">
        <v>0</v>
      </c>
    </row>
    <row r="158" spans="26:28" x14ac:dyDescent="0.3">
      <c r="Z158" s="49">
        <v>0</v>
      </c>
    </row>
    <row r="159" spans="26:28" x14ac:dyDescent="0.3">
      <c r="Z159" s="49">
        <v>0</v>
      </c>
    </row>
    <row r="160" spans="26:28" x14ac:dyDescent="0.3">
      <c r="Z160" s="49">
        <v>0</v>
      </c>
    </row>
    <row r="161" spans="26:26" x14ac:dyDescent="0.3">
      <c r="Z161" s="49">
        <v>0</v>
      </c>
    </row>
    <row r="162" spans="26:26" x14ac:dyDescent="0.3">
      <c r="Z162" s="49">
        <v>0</v>
      </c>
    </row>
    <row r="163" spans="26:26" x14ac:dyDescent="0.3">
      <c r="Z163" s="49">
        <v>0</v>
      </c>
    </row>
    <row r="164" spans="26:26" x14ac:dyDescent="0.3">
      <c r="Z164" s="49">
        <v>0</v>
      </c>
    </row>
    <row r="165" spans="26:26" x14ac:dyDescent="0.3">
      <c r="Z165" s="49">
        <v>0</v>
      </c>
    </row>
    <row r="166" spans="26:26" x14ac:dyDescent="0.3">
      <c r="Z166" s="49">
        <v>0</v>
      </c>
    </row>
    <row r="167" spans="26:26" x14ac:dyDescent="0.3">
      <c r="Z167" s="49">
        <v>0</v>
      </c>
    </row>
    <row r="168" spans="26:26" x14ac:dyDescent="0.3">
      <c r="Z168" s="49">
        <v>0</v>
      </c>
    </row>
    <row r="169" spans="26:26" x14ac:dyDescent="0.3">
      <c r="Z169" s="49">
        <v>0</v>
      </c>
    </row>
    <row r="170" spans="26:26" x14ac:dyDescent="0.3">
      <c r="Z170" s="49">
        <v>0</v>
      </c>
    </row>
    <row r="171" spans="26:26" x14ac:dyDescent="0.3">
      <c r="Z171" s="49" t="s">
        <v>610</v>
      </c>
    </row>
    <row r="172" spans="26:26" x14ac:dyDescent="0.3">
      <c r="Z172" s="49" t="s">
        <v>540</v>
      </c>
    </row>
    <row r="173" spans="26:26" x14ac:dyDescent="0.3">
      <c r="Z173" s="49" t="s">
        <v>611</v>
      </c>
    </row>
    <row r="174" spans="26:26" x14ac:dyDescent="0.3">
      <c r="Z174" s="49" t="s">
        <v>542</v>
      </c>
    </row>
    <row r="175" spans="26:26" x14ac:dyDescent="0.3">
      <c r="Z175" s="49" t="s">
        <v>612</v>
      </c>
    </row>
    <row r="176" spans="26:26" x14ac:dyDescent="0.3">
      <c r="Z176" s="49" t="s">
        <v>613</v>
      </c>
    </row>
    <row r="177" spans="26:26" x14ac:dyDescent="0.3">
      <c r="Z177" s="49" t="s">
        <v>614</v>
      </c>
    </row>
    <row r="178" spans="26:26" x14ac:dyDescent="0.3">
      <c r="Z178" s="49" t="s">
        <v>615</v>
      </c>
    </row>
    <row r="179" spans="26:26" x14ac:dyDescent="0.3">
      <c r="Z179" s="49" t="s">
        <v>616</v>
      </c>
    </row>
    <row r="180" spans="26:26" x14ac:dyDescent="0.3">
      <c r="Z180" s="49" t="s">
        <v>617</v>
      </c>
    </row>
    <row r="181" spans="26:26" x14ac:dyDescent="0.3">
      <c r="Z181" s="49" t="s">
        <v>618</v>
      </c>
    </row>
    <row r="182" spans="26:26" x14ac:dyDescent="0.3">
      <c r="Z182" s="49" t="s">
        <v>619</v>
      </c>
    </row>
    <row r="183" spans="26:26" x14ac:dyDescent="0.3">
      <c r="Z183" s="49" t="s">
        <v>620</v>
      </c>
    </row>
    <row r="184" spans="26:26" x14ac:dyDescent="0.3">
      <c r="Z184" s="49" t="s">
        <v>621</v>
      </c>
    </row>
    <row r="185" spans="26:26" x14ac:dyDescent="0.3">
      <c r="Z185" s="49" t="s">
        <v>622</v>
      </c>
    </row>
    <row r="186" spans="26:26" x14ac:dyDescent="0.3">
      <c r="Z186" s="49" t="s">
        <v>623</v>
      </c>
    </row>
    <row r="187" spans="26:26" x14ac:dyDescent="0.3">
      <c r="Z187" s="49" t="s">
        <v>624</v>
      </c>
    </row>
    <row r="188" spans="26:26" x14ac:dyDescent="0.3">
      <c r="Z188" s="49" t="s">
        <v>625</v>
      </c>
    </row>
    <row r="189" spans="26:26" x14ac:dyDescent="0.3">
      <c r="Z189" s="49" t="s">
        <v>626</v>
      </c>
    </row>
    <row r="190" spans="26:26" x14ac:dyDescent="0.3">
      <c r="Z190" s="49" t="s">
        <v>627</v>
      </c>
    </row>
    <row r="191" spans="26:26" x14ac:dyDescent="0.3">
      <c r="Z191" s="49" t="s">
        <v>628</v>
      </c>
    </row>
    <row r="192" spans="26:26" x14ac:dyDescent="0.3">
      <c r="Z192" s="49" t="s">
        <v>628</v>
      </c>
    </row>
    <row r="193" spans="26:26" x14ac:dyDescent="0.3">
      <c r="Z193" s="49" t="s">
        <v>629</v>
      </c>
    </row>
    <row r="194" spans="26:26" x14ac:dyDescent="0.3">
      <c r="Z194" s="49" t="s">
        <v>630</v>
      </c>
    </row>
    <row r="195" spans="26:26" x14ac:dyDescent="0.3">
      <c r="Z195" s="49" t="s">
        <v>631</v>
      </c>
    </row>
    <row r="196" spans="26:26" x14ac:dyDescent="0.3">
      <c r="Z196" s="49" t="s">
        <v>632</v>
      </c>
    </row>
    <row r="197" spans="26:26" x14ac:dyDescent="0.3">
      <c r="Z197" s="49" t="s">
        <v>633</v>
      </c>
    </row>
    <row r="198" spans="26:26" x14ac:dyDescent="0.3">
      <c r="Z198" s="49" t="s">
        <v>634</v>
      </c>
    </row>
    <row r="199" spans="26:26" x14ac:dyDescent="0.3">
      <c r="Z199" s="49" t="s">
        <v>635</v>
      </c>
    </row>
    <row r="200" spans="26:26" x14ac:dyDescent="0.3">
      <c r="Z200" s="49" t="s">
        <v>636</v>
      </c>
    </row>
    <row r="201" spans="26:26" x14ac:dyDescent="0.3">
      <c r="Z201" s="49" t="s">
        <v>637</v>
      </c>
    </row>
    <row r="202" spans="26:26" x14ac:dyDescent="0.3">
      <c r="Z202" s="49" t="s">
        <v>638</v>
      </c>
    </row>
    <row r="203" spans="26:26" x14ac:dyDescent="0.3">
      <c r="Z203" s="49" t="s">
        <v>639</v>
      </c>
    </row>
    <row r="204" spans="26:26" x14ac:dyDescent="0.3">
      <c r="Z204" s="49" t="s">
        <v>640</v>
      </c>
    </row>
    <row r="205" spans="26:26" x14ac:dyDescent="0.3">
      <c r="Z205" s="49" t="s">
        <v>118</v>
      </c>
    </row>
    <row r="206" spans="26:26" x14ac:dyDescent="0.3">
      <c r="Z206" s="49" t="s">
        <v>641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="90" zoomScaleNormal="90" workbookViewId="0">
      <pane ySplit="3" topLeftCell="A52" activePane="bottomLeft" state="frozen"/>
      <selection pane="bottomLeft" activeCell="C1" sqref="C1:F1048576"/>
    </sheetView>
  </sheetViews>
  <sheetFormatPr defaultRowHeight="14.4" x14ac:dyDescent="0.3"/>
  <cols>
    <col min="1" max="1" width="15.6640625" customWidth="1"/>
    <col min="2" max="2" width="9.44140625" customWidth="1"/>
    <col min="3" max="6" width="3.109375" customWidth="1"/>
    <col min="9" max="9" width="14.109375" customWidth="1"/>
    <col min="12" max="12" width="16.5546875" customWidth="1"/>
    <col min="15" max="15" width="9.77734375" customWidth="1"/>
    <col min="16" max="16" width="12.88671875" customWidth="1"/>
  </cols>
  <sheetData>
    <row r="1" spans="1:17" x14ac:dyDescent="0.3">
      <c r="G1" t="str">
        <f>benchmark!G1</f>
        <v>Bramhall</v>
      </c>
      <c r="H1" t="str">
        <f>benchmark!H1</f>
        <v>Burnage</v>
      </c>
      <c r="I1" t="str">
        <f>benchmark!I1</f>
        <v>Cheadle Hulme</v>
      </c>
      <c r="J1" t="str">
        <f>benchmark!J1</f>
        <v>Congleton</v>
      </c>
      <c r="K1" t="str">
        <f>benchmark!K1</f>
        <v>Lyme Park</v>
      </c>
      <c r="L1" t="str">
        <f>benchmark!L1</f>
        <v>South Manchester</v>
      </c>
      <c r="M1" t="str">
        <f>benchmark!M1</f>
        <v>Stretford</v>
      </c>
      <c r="N1" t="str">
        <f>benchmark!N1</f>
        <v>Wilmslow</v>
      </c>
      <c r="O1" t="str">
        <f>benchmark!O1</f>
        <v>Woodbank</v>
      </c>
      <c r="P1" t="str">
        <f>benchmark!P1</f>
        <v>Wythenshawe</v>
      </c>
    </row>
    <row r="2" spans="1:17" s="51" customFormat="1" x14ac:dyDescent="0.3">
      <c r="A2"/>
      <c r="B2" t="s">
        <v>579</v>
      </c>
      <c r="C2"/>
      <c r="D2"/>
      <c r="E2"/>
      <c r="F2"/>
      <c r="G2" s="51">
        <f>benchmark!G2</f>
        <v>1.1277640721297747E-2</v>
      </c>
      <c r="H2" s="51">
        <f>benchmark!H2</f>
        <v>1.1381740029609014E-2</v>
      </c>
      <c r="I2" s="51">
        <f>benchmark!I2</f>
        <v>1.159842765689317E-2</v>
      </c>
      <c r="J2" s="51">
        <f>benchmark!J2</f>
        <v>1.085521924636478E-2</v>
      </c>
      <c r="K2" s="51">
        <f>benchmark!K2</f>
        <v>1.2153491315337198E-2</v>
      </c>
      <c r="L2" s="51">
        <f>benchmark!L2</f>
        <v>1.078726519477049E-2</v>
      </c>
      <c r="M2" s="51">
        <f>benchmark!M2</f>
        <v>1.0788685612080235E-2</v>
      </c>
      <c r="N2" s="51">
        <f>benchmark!N2</f>
        <v>1.1254415819040521E-2</v>
      </c>
      <c r="O2" s="51">
        <f>benchmark!O2</f>
        <v>1.2117546456045998E-2</v>
      </c>
      <c r="P2" s="51">
        <f>benchmark!P2</f>
        <v>1.1197911618055691E-2</v>
      </c>
    </row>
    <row r="3" spans="1:17" x14ac:dyDescent="0.3">
      <c r="G3" s="55">
        <f>G2/$N2</f>
        <v>1.0020636257474984</v>
      </c>
      <c r="H3" s="55">
        <f t="shared" ref="H3:P3" si="0">H2/$N2</f>
        <v>1.0113132669536773</v>
      </c>
      <c r="I3" s="55">
        <f t="shared" si="0"/>
        <v>1.0305668320225596</v>
      </c>
      <c r="J3" s="55">
        <f t="shared" si="0"/>
        <v>0.96452978287861291</v>
      </c>
      <c r="K3" s="55">
        <f t="shared" si="0"/>
        <v>1.0798864650776094</v>
      </c>
      <c r="L3" s="55">
        <f t="shared" si="0"/>
        <v>0.95849179275216634</v>
      </c>
      <c r="M3" s="55">
        <f t="shared" si="0"/>
        <v>0.95861800252907381</v>
      </c>
      <c r="N3" s="55">
        <f t="shared" si="0"/>
        <v>1</v>
      </c>
      <c r="O3" s="55">
        <f t="shared" si="0"/>
        <v>1.0766926201131835</v>
      </c>
      <c r="P3" s="55">
        <f t="shared" si="0"/>
        <v>0.99497937503879719</v>
      </c>
      <c r="Q3" s="51"/>
    </row>
    <row r="5" spans="1:17" x14ac:dyDescent="0.3">
      <c r="A5" t="s">
        <v>229</v>
      </c>
      <c r="B5" s="51" t="str">
        <f t="shared" ref="B5:B36" si="1">IF(COUNT(G5:P5)&gt;3,MEDIAN(G5:P5),"")</f>
        <v/>
      </c>
      <c r="C5" s="51"/>
      <c r="D5" s="51"/>
      <c r="E5" s="51"/>
      <c r="G5" s="51" t="str">
        <f>IF(times!X5="","",times!X5/'2016 all SS times'!G$3)</f>
        <v/>
      </c>
      <c r="H5" s="51" t="str">
        <f>IF(times!Y5="","",times!Y5/'2016 all SS times'!H$3)</f>
        <v/>
      </c>
      <c r="I5" s="51" t="str">
        <f>IF(times!Z5="","",times!Z5/'2016 all SS times'!I$3)</f>
        <v/>
      </c>
      <c r="J5" s="51" t="str">
        <f>IF(times!AA5="","",times!AA5/'2016 all SS times'!J$3)</f>
        <v/>
      </c>
      <c r="K5" s="51" t="str">
        <f>IF(times!W5="","",times!W5/'2016 all SS times'!K$3)</f>
        <v/>
      </c>
      <c r="L5" s="51" t="str">
        <f>IF(times!AB5="","",times!AB5/'2016 all SS times'!L$3)</f>
        <v/>
      </c>
      <c r="M5" s="51" t="str">
        <f>IF(times!AC5="","",times!AC5/'2016 all SS times'!M$3)</f>
        <v/>
      </c>
      <c r="N5" s="51">
        <f>IF(times!AD5="","",times!AD5/'2016 all SS times'!N$3)</f>
        <v>1.3333333333333334E-2</v>
      </c>
      <c r="O5" s="51" t="str">
        <f>IF(times!AE5="","",times!AE5/'2016 all SS times'!O$3)</f>
        <v/>
      </c>
      <c r="P5" s="51" t="str">
        <f>IF(times!AE5="","",times!AE5/'2016 all SS times'!P$3)</f>
        <v/>
      </c>
      <c r="Q5" s="51" t="str">
        <f>IF(times!AF5="","",times!AF5/'2016 all SS times'!Q$3)</f>
        <v/>
      </c>
    </row>
    <row r="6" spans="1:17" x14ac:dyDescent="0.3">
      <c r="A6" t="s">
        <v>86</v>
      </c>
      <c r="B6" s="51">
        <f t="shared" si="1"/>
        <v>1.5587618432425695E-2</v>
      </c>
      <c r="C6" s="51"/>
      <c r="D6" s="51"/>
      <c r="E6" s="51"/>
      <c r="G6" s="51" t="str">
        <f>IF(times!I6="","",times!I6/'2016 all SS times'!G$3)</f>
        <v/>
      </c>
      <c r="H6" s="51" t="str">
        <f>IF(times!J6="","",times!J6/'2016 all SS times'!H$3)</f>
        <v/>
      </c>
      <c r="I6" s="51" t="str">
        <f>IF(times!K6="","",times!K6/'2016 all SS times'!I$3)</f>
        <v/>
      </c>
      <c r="J6" s="51">
        <f>IF(times!L6="","",times!L6/'2016 all SS times'!J$3)</f>
        <v>1.5587618432425695E-2</v>
      </c>
      <c r="K6" s="51">
        <f>IF(times!M6="","",times!M6/'2016 all SS times'!K$3)</f>
        <v>1.5519464130013707E-2</v>
      </c>
      <c r="L6" s="51">
        <f>IF(times!N6="","",times!N6/'2016 all SS times'!L$3)</f>
        <v>1.5601285078056196E-2</v>
      </c>
      <c r="M6" s="51" t="str">
        <f>IF(times!O6="","",times!O6/'2016 all SS times'!M$3)</f>
        <v/>
      </c>
      <c r="N6" s="51">
        <f>IF(times!P6="","",times!P6/'2016 all SS times'!N$3)</f>
        <v>1.5300925925925926E-2</v>
      </c>
      <c r="O6" s="51" t="str">
        <f>IF(times!Q6="","",times!Q6/'2016 all SS times'!O$3)</f>
        <v/>
      </c>
      <c r="P6" s="51">
        <f>IF(times!R6="","",times!R6/'2016 all SS times'!P$3)</f>
        <v>1.5610783295685654E-2</v>
      </c>
    </row>
    <row r="7" spans="1:17" x14ac:dyDescent="0.3">
      <c r="A7" t="s">
        <v>368</v>
      </c>
      <c r="B7" s="51">
        <f t="shared" si="1"/>
        <v>1.2570701125002127E-2</v>
      </c>
      <c r="C7" s="51"/>
      <c r="D7" s="51"/>
      <c r="E7" s="51"/>
      <c r="G7" s="51">
        <f>IF(times!I7="","",times!I7/'2016 all SS times'!G$3)</f>
        <v>1.2289453981156603E-2</v>
      </c>
      <c r="H7" s="51" t="str">
        <f>IF(times!J7="","",times!J7/'2016 all SS times'!H$3)</f>
        <v/>
      </c>
      <c r="I7" s="51">
        <f>IF(times!K7="","",times!K7/'2016 all SS times'!I$3)</f>
        <v>1.2589709501492104E-2</v>
      </c>
      <c r="J7" s="51">
        <f>IF(times!L7="","",times!L7/'2016 all SS times'!J$3)</f>
        <v>1.2551692748512148E-2</v>
      </c>
      <c r="K7" s="51">
        <f>IF(times!M7="","",times!M7/'2016 all SS times'!K$3)</f>
        <v>1.2068312576239941E-2</v>
      </c>
      <c r="L7" s="51">
        <f>IF(times!N7="","",times!N7/'2016 all SS times'!L$3)</f>
        <v>1.2980945401633444E-2</v>
      </c>
      <c r="M7" s="51">
        <f>IF(times!O7="","",times!O7/'2016 all SS times'!M$3)</f>
        <v>1.2496288026161236E-2</v>
      </c>
      <c r="N7" s="51">
        <f>IF(times!P7="","",times!P7/'2016 all SS times'!N$3)</f>
        <v>1.2615740740740742E-2</v>
      </c>
      <c r="O7" s="51" t="str">
        <f>IF(times!Q7="","",times!Q7/'2016 all SS times'!O$3)</f>
        <v/>
      </c>
      <c r="P7" s="51">
        <f>IF(times!R7="","",times!R7/'2016 all SS times'!P$3)</f>
        <v>1.2691031725479173E-2</v>
      </c>
    </row>
    <row r="8" spans="1:17" x14ac:dyDescent="0.3">
      <c r="A8" t="s">
        <v>154</v>
      </c>
      <c r="B8" s="51" t="str">
        <f t="shared" si="1"/>
        <v/>
      </c>
      <c r="C8" s="51"/>
      <c r="D8" s="51"/>
      <c r="E8" s="51"/>
      <c r="G8" s="51" t="str">
        <f>IF(times!X8="","",times!X8/'2016 all SS times'!G$3)</f>
        <v/>
      </c>
      <c r="H8" s="51" t="str">
        <f>IF(times!Y8="","",times!Y8/'2016 all SS times'!H$3)</f>
        <v/>
      </c>
      <c r="I8" s="51" t="str">
        <f>IF(times!Z8="","",times!Z8/'2016 all SS times'!I$3)</f>
        <v/>
      </c>
      <c r="J8" s="51" t="str">
        <f>IF(times!AA8="","",times!AA8/'2016 all SS times'!J$3)</f>
        <v/>
      </c>
      <c r="K8" s="51" t="str">
        <f>IF(times!W8="","",times!W8/'2016 all SS times'!K$3)</f>
        <v/>
      </c>
      <c r="L8" s="51" t="str">
        <f>IF(times!AB8="","",times!AB8/'2016 all SS times'!L$3)</f>
        <v/>
      </c>
      <c r="M8" s="51" t="str">
        <f>IF(times!AC8="","",times!AC8/'2016 all SS times'!M$3)</f>
        <v/>
      </c>
      <c r="N8" s="51">
        <f>IF(times!AD8="","",times!AD8/'2016 all SS times'!N$3)</f>
        <v>1.5335648148148147E-2</v>
      </c>
      <c r="O8" s="51" t="str">
        <f>IF(times!AE8="","",times!AE8/'2016 all SS times'!O$3)</f>
        <v/>
      </c>
      <c r="P8" s="51" t="str">
        <f>IF(times!AE8="","",times!AE8/'2016 all SS times'!P$3)</f>
        <v/>
      </c>
    </row>
    <row r="9" spans="1:17" x14ac:dyDescent="0.3">
      <c r="A9" t="s">
        <v>43</v>
      </c>
      <c r="B9" s="51" t="str">
        <f t="shared" si="1"/>
        <v/>
      </c>
      <c r="C9" s="51"/>
      <c r="D9" s="51"/>
      <c r="E9" s="51"/>
      <c r="G9" s="51">
        <f>IF(times!X9="","",times!X9/'2016 all SS times'!G$3)</f>
        <v>1.2347205174677077E-2</v>
      </c>
      <c r="H9" s="51">
        <f>IF(times!Y9="","",times!Y9/'2016 all SS times'!H$3)</f>
        <v>1.1868048414878131E-2</v>
      </c>
      <c r="I9" s="51" t="str">
        <f>IF(times!Z9="","",times!Z9/'2016 all SS times'!I$3)</f>
        <v/>
      </c>
      <c r="J9" s="51" t="str">
        <f>IF(times!AA9="","",times!AA9/'2016 all SS times'!J$3)</f>
        <v/>
      </c>
      <c r="K9" s="51" t="str">
        <f>IF(times!W9="","",times!W9/'2016 all SS times'!K$3)</f>
        <v/>
      </c>
      <c r="L9" s="51" t="str">
        <f>IF(times!AB9="","",times!AB9/'2016 all SS times'!L$3)</f>
        <v/>
      </c>
      <c r="M9" s="51" t="str">
        <f>IF(times!AC9="","",times!AC9/'2016 all SS times'!M$3)</f>
        <v/>
      </c>
      <c r="N9" s="51">
        <f>IF(times!AD9="","",times!AD9/'2016 all SS times'!N$3)</f>
        <v>1.2534722222222223E-2</v>
      </c>
      <c r="O9" s="51" t="str">
        <f>IF(times!AE9="","",times!AE9/'2016 all SS times'!O$3)</f>
        <v/>
      </c>
      <c r="P9" s="51" t="str">
        <f>IF(times!AE9="","",times!AE9/'2016 all SS times'!P$3)</f>
        <v/>
      </c>
    </row>
    <row r="10" spans="1:17" x14ac:dyDescent="0.3">
      <c r="A10" t="s">
        <v>143</v>
      </c>
      <c r="B10" s="51">
        <f t="shared" si="1"/>
        <v>1.6407776852091917E-2</v>
      </c>
      <c r="C10" s="51"/>
      <c r="D10" s="51"/>
      <c r="E10" s="51"/>
      <c r="G10" s="51" t="str">
        <f>IF(times!I10="","",times!I10/'2016 all SS times'!G$3)</f>
        <v/>
      </c>
      <c r="H10" s="51" t="str">
        <f>IF(times!J10="","",times!J10/'2016 all SS times'!H$3)</f>
        <v/>
      </c>
      <c r="I10" s="51" t="str">
        <f>IF(times!K10="","",times!K10/'2016 all SS times'!I$3)</f>
        <v/>
      </c>
      <c r="J10" s="51">
        <f>IF(times!L10="","",times!L10/'2016 all SS times'!J$3)</f>
        <v>1.6355599633099478E-2</v>
      </c>
      <c r="K10" s="51">
        <f>IF(times!M10="","",times!M10/'2016 all SS times'!K$3)</f>
        <v>1.6194689434012921E-2</v>
      </c>
      <c r="L10" s="51">
        <f>IF(times!N10="","",times!N10/'2016 all SS times'!L$3)</f>
        <v>1.6796739584811274E-2</v>
      </c>
      <c r="M10" s="51" t="str">
        <f>IF(times!O10="","",times!O10/'2016 all SS times'!M$3)</f>
        <v/>
      </c>
      <c r="N10" s="51" t="str">
        <f>IF(times!P10="","",times!P10/'2016 all SS times'!N$3)</f>
        <v/>
      </c>
      <c r="O10" s="51" t="str">
        <f>IF(times!Q10="","",times!Q10/'2016 all SS times'!O$3)</f>
        <v/>
      </c>
      <c r="P10" s="51">
        <f>IF(times!R10="","",times!R10/'2016 all SS times'!P$3)</f>
        <v>1.6459954071084353E-2</v>
      </c>
    </row>
    <row r="11" spans="1:17" x14ac:dyDescent="0.3">
      <c r="A11" t="s">
        <v>384</v>
      </c>
      <c r="B11" s="51">
        <f t="shared" si="1"/>
        <v>1.7898398674590962E-2</v>
      </c>
      <c r="C11" s="51"/>
      <c r="D11" s="51"/>
      <c r="E11" s="51"/>
      <c r="G11" s="51" t="str">
        <f>IF(times!I11="","",times!I11/'2016 all SS times'!G$3)</f>
        <v/>
      </c>
      <c r="H11" s="51">
        <f>IF(times!J11="","",times!J11/'2016 all SS times'!H$3)</f>
        <v>1.7395789383427927E-2</v>
      </c>
      <c r="I11" s="51" t="str">
        <f>IF(times!K11="","",times!K11/'2016 all SS times'!I$3)</f>
        <v/>
      </c>
      <c r="J11" s="51">
        <f>IF(times!L11="","",times!L11/'2016 all SS times'!J$3)</f>
        <v>1.7903561740707577E-2</v>
      </c>
      <c r="K11" s="51">
        <f>IF(times!M11="","",times!M11/'2016 all SS times'!K$3)</f>
        <v>1.8263236793883534E-2</v>
      </c>
      <c r="L11" s="51" t="str">
        <f>IF(times!N11="","",times!N11/'2016 all SS times'!L$3)</f>
        <v/>
      </c>
      <c r="M11" s="51">
        <f>IF(times!O11="","",times!O11/'2016 all SS times'!M$3)</f>
        <v>1.7893235608474348E-2</v>
      </c>
      <c r="N11" s="51" t="str">
        <f>IF(times!P11="","",times!P11/'2016 all SS times'!N$3)</f>
        <v/>
      </c>
      <c r="O11" s="51" t="str">
        <f>IF(times!Q11="","",times!Q11/'2016 all SS times'!O$3)</f>
        <v/>
      </c>
      <c r="P11" s="51" t="str">
        <f>IF(times!R11="","",times!R11/'2016 all SS times'!P$3)</f>
        <v/>
      </c>
    </row>
    <row r="12" spans="1:17" x14ac:dyDescent="0.3">
      <c r="A12" t="s">
        <v>376</v>
      </c>
      <c r="B12" s="51">
        <f t="shared" si="1"/>
        <v>1.5750373012189553E-2</v>
      </c>
      <c r="C12" s="51"/>
      <c r="D12" s="51"/>
      <c r="E12" s="51"/>
      <c r="G12" s="51">
        <f>IF(times!I12="","",times!I12/'2016 all SS times'!G$3)</f>
        <v>1.638978872111017E-2</v>
      </c>
      <c r="H12" s="51">
        <f>IF(times!J12="","",times!J12/'2016 all SS times'!H$3)</f>
        <v>1.5415873881235144E-2</v>
      </c>
      <c r="I12" s="51">
        <f>IF(times!K12="","",times!K12/'2016 all SS times'!I$3)</f>
        <v>1.7295408235769708E-2</v>
      </c>
      <c r="J12" s="51">
        <f>IF(times!L12="","",times!L12/'2016 all SS times'!J$3)</f>
        <v>1.5959609326502061E-2</v>
      </c>
      <c r="K12" s="51">
        <f>IF(times!M12="","",times!M12/'2016 all SS times'!K$3)</f>
        <v>1.5937460746775125E-2</v>
      </c>
      <c r="L12" s="51">
        <f>IF(times!N12="","",times!N12/'2016 all SS times'!L$3)</f>
        <v>1.5722038058536503E-2</v>
      </c>
      <c r="M12" s="51">
        <f>IF(times!O12="","",times!O12/'2016 all SS times'!M$3)</f>
        <v>1.5526788793858309E-2</v>
      </c>
      <c r="N12" s="51">
        <f>IF(times!P12="","",times!P12/'2016 all SS times'!N$3)</f>
        <v>1.5671296296296298E-2</v>
      </c>
      <c r="O12" s="51" t="str">
        <f>IF(times!Q12="","",times!Q12/'2016 all SS times'!O$3)</f>
        <v/>
      </c>
      <c r="P12" s="51">
        <f>IF(times!R12="","",times!R12/'2016 all SS times'!P$3)</f>
        <v>1.5750373012189553E-2</v>
      </c>
    </row>
    <row r="13" spans="1:17" x14ac:dyDescent="0.3">
      <c r="A13" t="s">
        <v>137</v>
      </c>
      <c r="B13" s="51">
        <f t="shared" si="1"/>
        <v>1.5098314371081188E-2</v>
      </c>
      <c r="C13" s="51"/>
      <c r="D13" s="51"/>
      <c r="E13" s="51"/>
      <c r="G13" s="51">
        <f>IF(times!I13="","",times!I13/'2016 all SS times'!G$3)</f>
        <v>1.628583657277332E-2</v>
      </c>
      <c r="H13" s="51" t="str">
        <f>IF(times!J13="","",times!J13/'2016 all SS times'!H$3)</f>
        <v/>
      </c>
      <c r="I13" s="51" t="str">
        <f>IF(times!K13="","",times!K13/'2016 all SS times'!I$3)</f>
        <v/>
      </c>
      <c r="J13" s="51" t="str">
        <f>IF(times!L13="","",times!L13/'2016 all SS times'!J$3)</f>
        <v/>
      </c>
      <c r="K13" s="51">
        <f>IF(times!M13="","",times!M13/'2016 all SS times'!K$3)</f>
        <v>1.5069313927347562E-2</v>
      </c>
      <c r="L13" s="51">
        <f>IF(times!N13="","",times!N13/'2016 all SS times'!L$3)</f>
        <v>1.5214875540519198E-2</v>
      </c>
      <c r="M13" s="51">
        <f>IF(times!O13="","",times!O13/'2016 all SS times'!M$3)</f>
        <v>1.4355639094788125E-2</v>
      </c>
      <c r="N13" s="51">
        <f>IF(times!P13="","",times!P13/'2016 all SS times'!N$3)</f>
        <v>1.5127314814814816E-2</v>
      </c>
      <c r="O13" s="51" t="str">
        <f>IF(times!Q13="","",times!Q13/'2016 all SS times'!O$3)</f>
        <v/>
      </c>
      <c r="P13" s="51">
        <f>IF(times!R13="","",times!R13/'2016 all SS times'!P$3)</f>
        <v>1.4726715091160983E-2</v>
      </c>
    </row>
    <row r="14" spans="1:17" x14ac:dyDescent="0.3">
      <c r="A14" t="s">
        <v>31</v>
      </c>
      <c r="B14" s="51">
        <f t="shared" si="1"/>
        <v>2.0577823073695135E-2</v>
      </c>
      <c r="C14" s="51"/>
      <c r="D14" s="51"/>
      <c r="E14" s="51"/>
      <c r="G14" s="51" t="str">
        <f>IF(times!I14="","",times!I14/'2016 all SS times'!G$3)</f>
        <v/>
      </c>
      <c r="H14" s="51" t="str">
        <f>IF(times!J14="","",times!J14/'2016 all SS times'!H$3)</f>
        <v/>
      </c>
      <c r="I14" s="51" t="str">
        <f>IF(times!K14="","",times!K14/'2016 all SS times'!I$3)</f>
        <v/>
      </c>
      <c r="J14" s="51">
        <f>IF(times!L14="","",times!L14/'2016 all SS times'!J$3)</f>
        <v>2.0507497999242123E-2</v>
      </c>
      <c r="K14" s="51">
        <f>IF(times!M14="","",times!M14/'2016 all SS times'!K$3)</f>
        <v>1.9324305128739443E-2</v>
      </c>
      <c r="L14" s="51" t="str">
        <f>IF(times!N14="","",times!N14/'2016 all SS times'!L$3)</f>
        <v/>
      </c>
      <c r="M14" s="51" t="str">
        <f>IF(times!O14="","",times!O14/'2016 all SS times'!M$3)</f>
        <v/>
      </c>
      <c r="N14" s="51">
        <f>IF(times!P14="","",times!P14/'2016 all SS times'!N$3)</f>
        <v>2.0648148148148148E-2</v>
      </c>
      <c r="O14" s="51" t="str">
        <f>IF(times!Q14="","",times!Q14/'2016 all SS times'!O$3)</f>
        <v/>
      </c>
      <c r="P14" s="51">
        <f>IF(times!R14="","",times!R14/'2016 all SS times'!P$3)</f>
        <v>2.1345594148720698E-2</v>
      </c>
    </row>
    <row r="15" spans="1:17" x14ac:dyDescent="0.3">
      <c r="A15" t="s">
        <v>32</v>
      </c>
      <c r="B15" s="51">
        <f t="shared" si="1"/>
        <v>1.9252002221113305E-2</v>
      </c>
      <c r="C15" s="51"/>
      <c r="D15" s="51"/>
      <c r="E15" s="51"/>
      <c r="G15" s="51">
        <f>IF(times!I15="","",times!I15/'2016 all SS times'!G$3)</f>
        <v>1.8110774288020257E-2</v>
      </c>
      <c r="H15" s="51">
        <f>IF(times!J15="","",times!J15/'2016 all SS times'!H$3)</f>
        <v>1.9112479125213577E-2</v>
      </c>
      <c r="I15" s="51">
        <f>IF(times!K15="","",times!K15/'2016 all SS times'!I$3)</f>
        <v>2.0148027516214841E-2</v>
      </c>
      <c r="J15" s="51">
        <f>IF(times!L15="","",times!L15/'2016 all SS times'!J$3)</f>
        <v>1.9391525317013034E-2</v>
      </c>
      <c r="K15" s="51">
        <f>IF(times!M15="","",times!M15/'2016 all SS times'!K$3)</f>
        <v>1.9753019607469103E-2</v>
      </c>
      <c r="L15" s="51" t="str">
        <f>IF(times!N15="","",times!N15/'2016 all SS times'!L$3)</f>
        <v/>
      </c>
      <c r="M15" s="51" t="str">
        <f>IF(times!O15="","",times!O15/'2016 all SS times'!M$3)</f>
        <v/>
      </c>
      <c r="N15" s="51">
        <f>IF(times!P15="","",times!P15/'2016 all SS times'!N$3)</f>
        <v>1.8993055555555558E-2</v>
      </c>
      <c r="O15" s="51" t="str">
        <f>IF(times!Q15="","",times!Q15/'2016 all SS times'!O$3)</f>
        <v/>
      </c>
      <c r="P15" s="51" t="str">
        <f>IF(times!R15="","",times!R15/'2016 all SS times'!P$3)</f>
        <v/>
      </c>
    </row>
    <row r="16" spans="1:17" x14ac:dyDescent="0.3">
      <c r="A16" t="s">
        <v>45</v>
      </c>
      <c r="B16" s="51" t="str">
        <f t="shared" si="1"/>
        <v/>
      </c>
      <c r="C16" s="51"/>
      <c r="D16" s="51"/>
      <c r="E16" s="51"/>
      <c r="G16" s="51">
        <f>IF(times!X16="","",times!X16/'2016 all SS times'!G$3)</f>
        <v>1.4472449096230473E-2</v>
      </c>
      <c r="H16" s="51" t="str">
        <f>IF(times!Y16="","",times!Y16/'2016 all SS times'!H$3)</f>
        <v/>
      </c>
      <c r="I16" s="51">
        <f>IF(times!Z16="","",times!Z16/'2016 all SS times'!I$3)</f>
        <v>1.4240634833088303E-2</v>
      </c>
      <c r="J16" s="51" t="str">
        <f>IF(times!AA16="","",times!AA16/'2016 all SS times'!J$3)</f>
        <v/>
      </c>
      <c r="K16" s="51" t="str">
        <f>IF(times!W16="","",times!W16/'2016 all SS times'!K$3)</f>
        <v/>
      </c>
      <c r="L16" s="51" t="str">
        <f>IF(times!AB16="","",times!AB16/'2016 all SS times'!L$3)</f>
        <v/>
      </c>
      <c r="M16" s="51" t="str">
        <f>IF(times!AC16="","",times!AC16/'2016 all SS times'!M$3)</f>
        <v/>
      </c>
      <c r="N16" s="51">
        <f>IF(times!AD16="","",times!AD16/'2016 all SS times'!N$3)</f>
        <v>1.4664351851851852E-2</v>
      </c>
      <c r="O16" s="51" t="str">
        <f>IF(times!AE16="","",times!AE16/'2016 all SS times'!O$3)</f>
        <v/>
      </c>
      <c r="P16" s="51" t="str">
        <f>IF(times!AE16="","",times!AE16/'2016 all SS times'!P$3)</f>
        <v/>
      </c>
    </row>
    <row r="17" spans="1:16" x14ac:dyDescent="0.3">
      <c r="A17" t="s">
        <v>171</v>
      </c>
      <c r="B17" s="51" t="str">
        <f t="shared" si="1"/>
        <v/>
      </c>
      <c r="C17" s="51"/>
      <c r="D17" s="51"/>
      <c r="E17" s="51"/>
      <c r="G17" s="51" t="str">
        <f>IF(times!X17="","",times!X17/'2016 all SS times'!G$3)</f>
        <v/>
      </c>
      <c r="H17" s="51">
        <f>IF(times!Y17="","",times!Y17/'2016 all SS times'!H$3)</f>
        <v>1.4511750617228033E-2</v>
      </c>
      <c r="I17" s="51" t="str">
        <f>IF(times!Z17="","",times!Z17/'2016 all SS times'!I$3)</f>
        <v/>
      </c>
      <c r="J17" s="51" t="str">
        <f>IF(times!AA17="","",times!AA17/'2016 all SS times'!J$3)</f>
        <v/>
      </c>
      <c r="K17" s="51" t="str">
        <f>IF(times!W17="","",times!W17/'2016 all SS times'!K$3)</f>
        <v/>
      </c>
      <c r="L17" s="51" t="str">
        <f>IF(times!AB17="","",times!AB17/'2016 all SS times'!L$3)</f>
        <v/>
      </c>
      <c r="M17" s="51" t="str">
        <f>IF(times!AC17="","",times!AC17/'2016 all SS times'!M$3)</f>
        <v/>
      </c>
      <c r="N17" s="51">
        <f>IF(times!AD17="","",times!AD17/'2016 all SS times'!N$3)</f>
        <v>1.2743055555555556E-2</v>
      </c>
      <c r="O17" s="51" t="str">
        <f>IF(times!AE17="","",times!AE17/'2016 all SS times'!O$3)</f>
        <v/>
      </c>
      <c r="P17" s="51" t="str">
        <f>IF(times!AE17="","",times!AE17/'2016 all SS times'!P$3)</f>
        <v/>
      </c>
    </row>
    <row r="18" spans="1:16" x14ac:dyDescent="0.3">
      <c r="A18" t="s">
        <v>444</v>
      </c>
      <c r="B18" s="51" t="str">
        <f t="shared" si="1"/>
        <v/>
      </c>
      <c r="C18" s="51"/>
      <c r="D18" s="51"/>
      <c r="E18" s="51"/>
      <c r="G18" s="51" t="str">
        <f>IF(times!X18="","",times!X18/'2016 all SS times'!G$3)</f>
        <v/>
      </c>
      <c r="H18" s="51" t="str">
        <f>IF(times!Y18="","",times!Y18/'2016 all SS times'!H$3)</f>
        <v/>
      </c>
      <c r="I18" s="51" t="str">
        <f>IF(times!Z18="","",times!Z18/'2016 all SS times'!I$3)</f>
        <v/>
      </c>
      <c r="J18" s="51">
        <f>IF(times!AA18="","",times!AA18/'2016 all SS times'!J$3)</f>
        <v>1.546762136982042E-2</v>
      </c>
      <c r="K18" s="51">
        <f>IF(times!W18="","",times!W18/'2016 all SS times'!K$3)</f>
        <v>1.447983151909428E-2</v>
      </c>
      <c r="L18" s="51" t="str">
        <f>IF(times!AB18="","",times!AB18/'2016 all SS times'!L$3)</f>
        <v/>
      </c>
      <c r="M18" s="51">
        <f>IF(times!AC18="","",times!AC18/'2016 all SS times'!M$3)</f>
        <v>1.4536744718355678E-2</v>
      </c>
      <c r="N18" s="51" t="str">
        <f>IF(times!AD18="","",times!AD18/'2016 all SS times'!N$3)</f>
        <v/>
      </c>
      <c r="O18" s="51" t="str">
        <f>IF(times!AE18="","",times!AE18/'2016 all SS times'!O$3)</f>
        <v/>
      </c>
      <c r="P18" s="51" t="str">
        <f>IF(times!AE18="","",times!AE18/'2016 all SS times'!P$3)</f>
        <v/>
      </c>
    </row>
    <row r="19" spans="1:16" x14ac:dyDescent="0.3">
      <c r="A19" t="s">
        <v>103</v>
      </c>
      <c r="B19" s="51">
        <f t="shared" si="1"/>
        <v>1.6386567375637165E-2</v>
      </c>
      <c r="C19" s="51"/>
      <c r="D19" s="51"/>
      <c r="E19" s="51"/>
      <c r="G19" s="51">
        <f>IF(times!I19="","",times!I19/'2016 all SS times'!G$3)</f>
        <v>1.6181884424436469E-2</v>
      </c>
      <c r="H19" s="51">
        <f>IF(times!J19="","",times!J19/'2016 all SS times'!H$3)</f>
        <v>2.0863502661834944E-2</v>
      </c>
      <c r="I19" s="51" t="str">
        <f>IF(times!K19="","",times!K19/'2016 all SS times'!I$3)</f>
        <v/>
      </c>
      <c r="J19" s="51" t="str">
        <f>IF(times!L19="","",times!L19/'2016 all SS times'!J$3)</f>
        <v/>
      </c>
      <c r="K19" s="51">
        <f>IF(times!M19="","",times!M19/'2016 all SS times'!K$3)</f>
        <v>1.6591250326837857E-2</v>
      </c>
      <c r="L19" s="51">
        <f>IF(times!N19="","",times!N19/'2016 all SS times'!L$3)</f>
        <v>1.5528833289768007E-2</v>
      </c>
      <c r="M19" s="51">
        <f>IF(times!O19="","",times!O19/'2016 all SS times'!M$3)</f>
        <v>1.5816557791566394E-2</v>
      </c>
      <c r="N19" s="51" t="str">
        <f>IF(times!P19="","",times!P19/'2016 all SS times'!N$3)</f>
        <v/>
      </c>
      <c r="O19" s="51" t="str">
        <f>IF(times!Q19="","",times!Q19/'2016 all SS times'!O$3)</f>
        <v/>
      </c>
      <c r="P19" s="51">
        <f>IF(times!R19="","",times!R19/'2016 all SS times'!P$3)</f>
        <v>2.1857423109234983E-2</v>
      </c>
    </row>
    <row r="20" spans="1:16" x14ac:dyDescent="0.3">
      <c r="A20" t="s">
        <v>473</v>
      </c>
      <c r="B20" s="51">
        <f t="shared" si="1"/>
        <v>1.7499999999999998E-2</v>
      </c>
      <c r="C20" s="51"/>
      <c r="D20" s="51"/>
      <c r="E20" s="51"/>
      <c r="G20" s="51">
        <f>IF(times!I20="","",times!I20/'2016 all SS times'!G$3)</f>
        <v>1.7995271900979312E-2</v>
      </c>
      <c r="H20" s="51">
        <f>IF(times!J20="","",times!J20/'2016 all SS times'!H$3)</f>
        <v>1.7395789383427927E-2</v>
      </c>
      <c r="I20" s="51">
        <f>IF(times!K20="","",times!K20/'2016 all SS times'!I$3)</f>
        <v>1.7497562358005977E-2</v>
      </c>
      <c r="J20" s="51">
        <f>IF(times!L20="","",times!L20/'2016 all SS times'!J$3)</f>
        <v>1.747157231532857E-2</v>
      </c>
      <c r="K20" s="51">
        <f>IF(times!M20="","",times!M20/'2016 all SS times'!K$3)</f>
        <v>1.8284672517820018E-2</v>
      </c>
      <c r="L20" s="51" t="str">
        <f>IF(times!N20="","",times!N20/'2016 all SS times'!L$3)</f>
        <v/>
      </c>
      <c r="M20" s="51" t="str">
        <f>IF(times!O20="","",times!O20/'2016 all SS times'!M$3)</f>
        <v/>
      </c>
      <c r="N20" s="51">
        <f>IF(times!P20="","",times!P20/'2016 all SS times'!N$3)</f>
        <v>1.7499999999999998E-2</v>
      </c>
      <c r="O20" s="51" t="str">
        <f>IF(times!Q20="","",times!Q20/'2016 all SS times'!O$3)</f>
        <v/>
      </c>
      <c r="P20" s="51">
        <f>IF(times!R20="","",times!R20/'2016 all SS times'!P$3)</f>
        <v>1.8076868287254473E-2</v>
      </c>
    </row>
    <row r="21" spans="1:16" x14ac:dyDescent="0.3">
      <c r="A21" t="s">
        <v>87</v>
      </c>
      <c r="B21" s="51">
        <f t="shared" si="1"/>
        <v>1.487670745087378E-2</v>
      </c>
      <c r="C21" s="51"/>
      <c r="D21" s="51"/>
      <c r="E21" s="51"/>
      <c r="G21" s="51">
        <f>IF(times!I21="","",times!I21/'2016 all SS times'!G$3)</f>
        <v>1.487670745087378E-2</v>
      </c>
      <c r="H21" s="51">
        <f>IF(times!J21="","",times!J21/'2016 all SS times'!H$3)</f>
        <v>1.4820754770749451E-2</v>
      </c>
      <c r="I21" s="51" t="str">
        <f>IF(times!K21="","",times!K21/'2016 all SS times'!I$3)</f>
        <v/>
      </c>
      <c r="J21" s="51" t="str">
        <f>IF(times!L21="","",times!L21/'2016 all SS times'!J$3)</f>
        <v/>
      </c>
      <c r="K21" s="51">
        <f>IF(times!M21="","",times!M21/'2016 all SS times'!K$3)</f>
        <v>1.483352096404625E-2</v>
      </c>
      <c r="L21" s="51" t="str">
        <f>IF(times!N21="","",times!N21/'2016 all SS times'!L$3)</f>
        <v/>
      </c>
      <c r="M21" s="51" t="str">
        <f>IF(times!O21="","",times!O21/'2016 all SS times'!M$3)</f>
        <v/>
      </c>
      <c r="N21" s="51">
        <f>IF(times!P21="","",times!P21/'2016 all SS times'!N$3)</f>
        <v>1.5046296296296295E-2</v>
      </c>
      <c r="O21" s="51" t="str">
        <f>IF(times!Q21="","",times!Q21/'2016 all SS times'!O$3)</f>
        <v/>
      </c>
      <c r="P21" s="51">
        <f>IF(times!R21="","",times!R21/'2016 all SS times'!P$3)</f>
        <v>1.4982629571418124E-2</v>
      </c>
    </row>
    <row r="22" spans="1:16" x14ac:dyDescent="0.3">
      <c r="A22" t="s">
        <v>28</v>
      </c>
      <c r="B22" s="51">
        <f t="shared" si="1"/>
        <v>1.3481414761247361E-2</v>
      </c>
      <c r="C22" s="51"/>
      <c r="D22" s="51"/>
      <c r="E22" s="51"/>
      <c r="G22" s="51">
        <f>IF(times!I22="","",times!I22/'2016 all SS times'!G$3)</f>
        <v>1.352532952249472E-2</v>
      </c>
      <c r="H22" s="51">
        <f>IF(times!J22="","",times!J22/'2016 all SS times'!H$3)</f>
        <v>1.3252844806585224E-2</v>
      </c>
      <c r="I22" s="51" t="str">
        <f>IF(times!K22="","",times!K22/'2016 all SS times'!I$3)</f>
        <v/>
      </c>
      <c r="J22" s="51">
        <f>IF(times!L22="","",times!L22/'2016 all SS times'!J$3)</f>
        <v>1.3691664843262294E-2</v>
      </c>
      <c r="K22" s="51">
        <f>IF(times!M22="","",times!M22/'2016 all SS times'!K$3)</f>
        <v>1.3429481046206613E-2</v>
      </c>
      <c r="L22" s="51">
        <f>IF(times!N22="","",times!N22/'2016 all SS times'!L$3)</f>
        <v>1.3850366861091683E-2</v>
      </c>
      <c r="M22" s="51">
        <f>IF(times!O22="","",times!O22/'2016 all SS times'!M$3)</f>
        <v>1.3619142892280073E-2</v>
      </c>
      <c r="N22" s="51">
        <f>IF(times!P22="","",times!P22/'2016 all SS times'!N$3)</f>
        <v>1.34375E-2</v>
      </c>
      <c r="O22" s="51" t="str">
        <f>IF(times!Q22="","",times!Q22/'2016 all SS times'!O$3)</f>
        <v/>
      </c>
      <c r="P22" s="51">
        <f>IF(times!R22="","",times!R22/'2016 all SS times'!P$3)</f>
        <v>1.2923681252985667E-2</v>
      </c>
    </row>
    <row r="23" spans="1:16" x14ac:dyDescent="0.3">
      <c r="A23" t="s">
        <v>228</v>
      </c>
      <c r="B23" s="51" t="str">
        <f t="shared" si="1"/>
        <v/>
      </c>
      <c r="C23" s="51"/>
      <c r="D23" s="51"/>
      <c r="E23" s="51"/>
      <c r="G23" s="51" t="str">
        <f>IF(times!X23="","",times!X23/'2016 all SS times'!G$3)</f>
        <v/>
      </c>
      <c r="H23" s="51" t="str">
        <f>IF(times!Y23="","",times!Y23/'2016 all SS times'!H$3)</f>
        <v/>
      </c>
      <c r="I23" s="51" t="str">
        <f>IF(times!Z23="","",times!Z23/'2016 all SS times'!I$3)</f>
        <v/>
      </c>
      <c r="J23" s="51" t="str">
        <f>IF(times!AA23="","",times!AA23/'2016 all SS times'!J$3)</f>
        <v/>
      </c>
      <c r="K23" s="51" t="str">
        <f>IF(times!W23="","",times!W23/'2016 all SS times'!K$3)</f>
        <v/>
      </c>
      <c r="L23" s="51" t="str">
        <f>IF(times!AB23="","",times!AB23/'2016 all SS times'!L$3)</f>
        <v/>
      </c>
      <c r="M23" s="51" t="str">
        <f>IF(times!AC23="","",times!AC23/'2016 all SS times'!M$3)</f>
        <v/>
      </c>
      <c r="N23" s="51">
        <f>IF(times!AD23="","",times!AD23/'2016 all SS times'!N$3)</f>
        <v>1.9918981481481482E-2</v>
      </c>
      <c r="O23" s="51" t="str">
        <f>IF(times!AE23="","",times!AE23/'2016 all SS times'!O$3)</f>
        <v/>
      </c>
      <c r="P23" s="51" t="str">
        <f>IF(times!AE23="","",times!AE23/'2016 all SS times'!P$3)</f>
        <v/>
      </c>
    </row>
    <row r="24" spans="1:16" x14ac:dyDescent="0.3">
      <c r="A24" t="s">
        <v>84</v>
      </c>
      <c r="B24" s="51">
        <f t="shared" si="1"/>
        <v>1.6533414719168499E-2</v>
      </c>
      <c r="C24" s="51"/>
      <c r="D24" s="51"/>
      <c r="E24" s="51"/>
      <c r="G24" s="51">
        <f>IF(times!I24="","",times!I24/'2016 all SS times'!G$3)</f>
        <v>1.664389397260025E-2</v>
      </c>
      <c r="H24" s="51">
        <f>IF(times!J24="","",times!J24/'2016 all SS times'!H$3)</f>
        <v>1.7212675810970791E-2</v>
      </c>
      <c r="I24" s="51" t="str">
        <f>IF(times!K24="","",times!K24/'2016 all SS times'!I$3)</f>
        <v/>
      </c>
      <c r="J24" s="51">
        <f>IF(times!L24="","",times!L24/'2016 all SS times'!J$3)</f>
        <v>1.6511595814486343E-2</v>
      </c>
      <c r="K24" s="51">
        <f>IF(times!M24="","",times!M24/'2016 all SS times'!K$3)</f>
        <v>1.6119664400235229E-2</v>
      </c>
      <c r="L24" s="51">
        <f>IF(times!N24="","",times!N24/'2016 all SS times'!L$3)</f>
        <v>1.6555233623850654E-2</v>
      </c>
      <c r="M24" s="51">
        <f>IF(times!O24="","",times!O24/'2016 all SS times'!M$3)</f>
        <v>1.6287432412842036E-2</v>
      </c>
      <c r="N24" s="51">
        <f>IF(times!P24="","",times!P24/'2016 all SS times'!N$3)</f>
        <v>1.6759259259259258E-2</v>
      </c>
      <c r="O24" s="51" t="str">
        <f>IF(times!Q24="","",times!Q24/'2016 all SS times'!O$3)</f>
        <v/>
      </c>
      <c r="P24" s="51">
        <f>IF(times!R24="","",times!R24/'2016 all SS times'!P$3)</f>
        <v>1.6366894260081755E-2</v>
      </c>
    </row>
    <row r="25" spans="1:16" x14ac:dyDescent="0.3">
      <c r="A25" t="s">
        <v>146</v>
      </c>
      <c r="B25" s="51" t="str">
        <f t="shared" si="1"/>
        <v/>
      </c>
      <c r="C25" s="51"/>
      <c r="D25" s="51"/>
      <c r="E25" s="51"/>
      <c r="G25" s="51" t="str">
        <f>IF(times!X25="","",times!X25/'2016 all SS times'!G$3)</f>
        <v/>
      </c>
      <c r="H25" s="51" t="str">
        <f>IF(times!Y25="","",times!Y25/'2016 all SS times'!H$3)</f>
        <v/>
      </c>
      <c r="I25" s="51" t="str">
        <f>IF(times!Z25="","",times!Z25/'2016 all SS times'!I$3)</f>
        <v/>
      </c>
      <c r="J25" s="51" t="str">
        <f>IF(times!AA25="","",times!AA25/'2016 all SS times'!J$3)</f>
        <v/>
      </c>
      <c r="K25" s="51" t="str">
        <f>IF(times!W25="","",times!W25/'2016 all SS times'!K$3)</f>
        <v/>
      </c>
      <c r="L25" s="51" t="str">
        <f>IF(times!AB25="","",times!AB25/'2016 all SS times'!L$3)</f>
        <v/>
      </c>
      <c r="M25" s="51" t="str">
        <f>IF(times!AC25="","",times!AC25/'2016 all SS times'!M$3)</f>
        <v/>
      </c>
      <c r="N25" s="51">
        <f>IF(times!AD25="","",times!AD25/'2016 all SS times'!N$3)</f>
        <v>1.525462962962963E-2</v>
      </c>
      <c r="O25" s="51" t="str">
        <f>IF(times!AE25="","",times!AE25/'2016 all SS times'!O$3)</f>
        <v/>
      </c>
      <c r="P25" s="51" t="str">
        <f>IF(times!AE25="","",times!AE25/'2016 all SS times'!P$3)</f>
        <v/>
      </c>
    </row>
    <row r="26" spans="1:16" x14ac:dyDescent="0.3">
      <c r="A26" t="s">
        <v>145</v>
      </c>
      <c r="B26" s="51" t="str">
        <f t="shared" si="1"/>
        <v/>
      </c>
      <c r="C26" s="51"/>
      <c r="D26" s="51"/>
      <c r="E26" s="51"/>
      <c r="G26" s="51">
        <f>IF(times!X26="","",times!X26/'2016 all SS times'!G$3)</f>
        <v>1.3710133341760234E-2</v>
      </c>
      <c r="H26" s="51" t="str">
        <f>IF(times!Y26="","",times!Y26/'2016 all SS times'!H$3)</f>
        <v/>
      </c>
      <c r="I26" s="51" t="str">
        <f>IF(times!Z26="","",times!Z26/'2016 all SS times'!I$3)</f>
        <v/>
      </c>
      <c r="J26" s="51" t="str">
        <f>IF(times!AA26="","",times!AA26/'2016 all SS times'!J$3)</f>
        <v/>
      </c>
      <c r="K26" s="51" t="str">
        <f>IF(times!W26="","",times!W26/'2016 all SS times'!K$3)</f>
        <v/>
      </c>
      <c r="L26" s="51" t="str">
        <f>IF(times!AB26="","",times!AB26/'2016 all SS times'!L$3)</f>
        <v/>
      </c>
      <c r="M26" s="51" t="str">
        <f>IF(times!AC26="","",times!AC26/'2016 all SS times'!M$3)</f>
        <v/>
      </c>
      <c r="N26" s="51" t="str">
        <f>IF(times!AD26="","",times!AD26/'2016 all SS times'!N$3)</f>
        <v/>
      </c>
      <c r="O26" s="51" t="str">
        <f>IF(times!AE26="","",times!AE26/'2016 all SS times'!O$3)</f>
        <v/>
      </c>
      <c r="P26" s="51" t="str">
        <f>IF(times!AE26="","",times!AE26/'2016 all SS times'!P$3)</f>
        <v/>
      </c>
    </row>
    <row r="27" spans="1:16" x14ac:dyDescent="0.3">
      <c r="A27" t="s">
        <v>27</v>
      </c>
      <c r="B27" s="51">
        <f t="shared" si="1"/>
        <v>1.6361751193866812E-2</v>
      </c>
      <c r="C27" s="51"/>
      <c r="D27" s="51"/>
      <c r="E27" s="51"/>
      <c r="G27" s="51">
        <f>IF(times!I27="","",times!I27/'2016 all SS times'!G$3)</f>
        <v>1.65399418242634E-2</v>
      </c>
      <c r="H27" s="51">
        <f>IF(times!J27="","",times!J27/'2016 all SS times'!H$3)</f>
        <v>1.7430123178263639E-2</v>
      </c>
      <c r="I27" s="51">
        <f>IF(times!K27="","",times!K27/'2016 all SS times'!I$3)</f>
        <v>1.6183560563470225E-2</v>
      </c>
      <c r="J27" s="51">
        <f>IF(times!L27="","",times!L27/'2016 all SS times'!J$3)</f>
        <v>1.6667591995873202E-2</v>
      </c>
      <c r="K27" s="51">
        <f>IF(times!M27="","",times!M27/'2016 all SS times'!K$3)</f>
        <v>1.5969614332679849E-2</v>
      </c>
      <c r="L27" s="51">
        <f>IF(times!N27="","",times!N27/'2016 all SS times'!L$3)</f>
        <v>1.5866941635112878E-2</v>
      </c>
      <c r="M27" s="51">
        <f>IF(times!O27="","",times!O27/'2016 all SS times'!M$3)</f>
        <v>1.6577201410550121E-2</v>
      </c>
      <c r="N27" s="51">
        <f>IF(times!P27="","",times!P27/'2016 all SS times'!N$3)</f>
        <v>1.6134259259259261E-2</v>
      </c>
      <c r="O27" s="51" t="str">
        <f>IF(times!Q27="","",times!Q27/'2016 all SS times'!O$3)</f>
        <v/>
      </c>
      <c r="P27" s="51" t="str">
        <f>IF(times!R27="","",times!R27/'2016 all SS times'!P$3)</f>
        <v/>
      </c>
    </row>
    <row r="28" spans="1:16" x14ac:dyDescent="0.3">
      <c r="A28" t="s">
        <v>89</v>
      </c>
      <c r="B28" s="51">
        <f t="shared" si="1"/>
        <v>1.3995270437668057E-2</v>
      </c>
      <c r="C28" s="51"/>
      <c r="D28" s="51"/>
      <c r="E28" s="51"/>
      <c r="G28" s="51">
        <f>IF(times!I28="","",times!I28/'2016 all SS times'!G$3)</f>
        <v>1.3790985012688895E-2</v>
      </c>
      <c r="H28" s="51">
        <f>IF(times!J28="","",times!J28/'2016 all SS times'!H$3)</f>
        <v>1.3939520703299483E-2</v>
      </c>
      <c r="I28" s="51" t="str">
        <f>IF(times!K28="","",times!K28/'2016 all SS times'!I$3)</f>
        <v/>
      </c>
      <c r="J28" s="51">
        <f>IF(times!L28="","",times!L28/'2016 all SS times'!J$3)</f>
        <v>1.4171653093683409E-2</v>
      </c>
      <c r="K28" s="51">
        <f>IF(times!M28="","",times!M28/'2016 all SS times'!K$3)</f>
        <v>1.3493788218016061E-2</v>
      </c>
      <c r="L28" s="51">
        <f>IF(times!N28="","",times!N28/'2016 all SS times'!L$3)</f>
        <v>1.3995270437668057E-2</v>
      </c>
      <c r="M28" s="51">
        <f>IF(times!O28="","",times!O28/'2016 all SS times'!M$3)</f>
        <v>1.4005501555890853E-2</v>
      </c>
      <c r="N28" s="51">
        <f>IF(times!P28="","",times!P28/'2016 all SS times'!N$3)</f>
        <v>1.4097222222222221E-2</v>
      </c>
      <c r="O28" s="51">
        <f>IF(times!Q28="","",times!Q28/'2016 all SS times'!O$3)</f>
        <v>1.3781057551414419E-2</v>
      </c>
      <c r="P28" s="51">
        <f>IF(times!R28="","",times!R28/'2016 all SS times'!P$3)</f>
        <v>1.4005501555890854E-2</v>
      </c>
    </row>
    <row r="29" spans="1:16" x14ac:dyDescent="0.3">
      <c r="A29" t="s">
        <v>116</v>
      </c>
      <c r="B29" s="51">
        <f t="shared" si="1"/>
        <v>1.6364814097221084E-2</v>
      </c>
      <c r="C29" s="51"/>
      <c r="D29" s="51"/>
      <c r="E29" s="51"/>
      <c r="G29" s="51" t="str">
        <f>IF(times!I29="","",times!I29/'2016 all SS times'!G$3)</f>
        <v/>
      </c>
      <c r="H29" s="51" t="str">
        <f>IF(times!J29="","",times!J29/'2016 all SS times'!H$3)</f>
        <v/>
      </c>
      <c r="I29" s="51" t="str">
        <f>IF(times!K29="","",times!K29/'2016 all SS times'!I$3)</f>
        <v/>
      </c>
      <c r="J29" s="51">
        <f>IF(times!L29="","",times!L29/'2016 all SS times'!J$3)</f>
        <v>1.6367599339360009E-2</v>
      </c>
      <c r="K29" s="51">
        <f>IF(times!M29="","",times!M29/'2016 all SS times'!K$3)</f>
        <v>1.810246886435991E-2</v>
      </c>
      <c r="L29" s="51">
        <f>IF(times!N29="","",times!N29/'2016 all SS times'!L$3)</f>
        <v>1.6362028855082155E-2</v>
      </c>
      <c r="M29" s="51" t="str">
        <f>IF(times!O29="","",times!O29/'2016 all SS times'!M$3)</f>
        <v/>
      </c>
      <c r="N29" s="51">
        <f>IF(times!P29="","",times!P29/'2016 all SS times'!N$3)</f>
        <v>1.6168981481481482E-2</v>
      </c>
      <c r="O29" s="51" t="str">
        <f>IF(times!Q29="","",times!Q29/'2016 all SS times'!O$3)</f>
        <v/>
      </c>
      <c r="P29" s="51" t="str">
        <f>IF(times!R29="","",times!R29/'2016 all SS times'!P$3)</f>
        <v/>
      </c>
    </row>
    <row r="30" spans="1:16" x14ac:dyDescent="0.3">
      <c r="A30" t="s">
        <v>402</v>
      </c>
      <c r="B30" s="51" t="str">
        <f t="shared" si="1"/>
        <v/>
      </c>
      <c r="C30" s="51"/>
      <c r="D30" s="51"/>
      <c r="E30" s="51"/>
      <c r="G30" s="51" t="str">
        <f>IF(times!X30="","",times!X30/'2016 all SS times'!G$3)</f>
        <v/>
      </c>
      <c r="H30" s="51" t="str">
        <f>IF(times!Y30="","",times!Y30/'2016 all SS times'!H$3)</f>
        <v/>
      </c>
      <c r="I30" s="51" t="str">
        <f>IF(times!Z30="","",times!Z30/'2016 all SS times'!I$3)</f>
        <v/>
      </c>
      <c r="J30" s="51">
        <f>IF(times!AA30="","",times!AA30/'2016 all SS times'!J$3)</f>
        <v>1.5431622251038835E-2</v>
      </c>
      <c r="K30" s="51" t="str">
        <f>IF(times!W30="","",times!W30/'2016 all SS times'!K$3)</f>
        <v/>
      </c>
      <c r="L30" s="51" t="str">
        <f>IF(times!AB30="","",times!AB30/'2016 all SS times'!L$3)</f>
        <v/>
      </c>
      <c r="M30" s="51" t="str">
        <f>IF(times!AC30="","",times!AC30/'2016 all SS times'!M$3)</f>
        <v/>
      </c>
      <c r="N30" s="51" t="str">
        <f>IF(times!AD30="","",times!AD30/'2016 all SS times'!N$3)</f>
        <v/>
      </c>
      <c r="O30" s="51" t="str">
        <f>IF(times!AE30="","",times!AE30/'2016 all SS times'!O$3)</f>
        <v/>
      </c>
      <c r="P30" s="51" t="str">
        <f>IF(times!AE30="","",times!AE30/'2016 all SS times'!P$3)</f>
        <v/>
      </c>
    </row>
    <row r="31" spans="1:16" x14ac:dyDescent="0.3">
      <c r="A31" t="s">
        <v>448</v>
      </c>
      <c r="B31" s="51">
        <f t="shared" si="1"/>
        <v>1.5183587853682807E-2</v>
      </c>
      <c r="C31" s="51"/>
      <c r="D31" s="51"/>
      <c r="E31" s="51"/>
      <c r="G31" s="51">
        <f>IF(times!I31="","",times!I31/'2016 all SS times'!G$3)</f>
        <v>1.3952688354546218E-2</v>
      </c>
      <c r="H31" s="51">
        <f>IF(times!J31="","",times!J31/'2016 all SS times'!H$3)</f>
        <v>1.5198426513942292E-2</v>
      </c>
      <c r="I31" s="51" t="str">
        <f>IF(times!K31="","",times!K31/'2016 all SS times'!I$3)</f>
        <v/>
      </c>
      <c r="J31" s="51" t="str">
        <f>IF(times!L31="","",times!L31/'2016 all SS times'!J$3)</f>
        <v/>
      </c>
      <c r="K31" s="51">
        <f>IF(times!M31="","",times!M31/'2016 all SS times'!K$3)</f>
        <v>1.5755257093315017E-2</v>
      </c>
      <c r="L31" s="51" t="str">
        <f>IF(times!N31="","",times!N31/'2016 all SS times'!L$3)</f>
        <v/>
      </c>
      <c r="M31" s="51" t="str">
        <f>IF(times!O31="","",times!O31/'2016 all SS times'!M$3)</f>
        <v/>
      </c>
      <c r="N31" s="51" t="str">
        <f>IF(times!P31="","",times!P31/'2016 all SS times'!N$3)</f>
        <v/>
      </c>
      <c r="O31" s="51" t="str">
        <f>IF(times!Q31="","",times!Q31/'2016 all SS times'!O$3)</f>
        <v/>
      </c>
      <c r="P31" s="51">
        <f>IF(times!R31="","",times!R31/'2016 all SS times'!P$3)</f>
        <v>1.5168749193423319E-2</v>
      </c>
    </row>
    <row r="32" spans="1:16" x14ac:dyDescent="0.3">
      <c r="A32" t="s">
        <v>122</v>
      </c>
      <c r="B32" s="51" t="str">
        <f t="shared" si="1"/>
        <v/>
      </c>
      <c r="C32" s="51"/>
      <c r="D32" s="51"/>
      <c r="E32" s="51"/>
      <c r="G32" s="51" t="str">
        <f>IF(times!X32="","",times!X32/'2016 all SS times'!G$3)</f>
        <v/>
      </c>
      <c r="H32" s="51" t="str">
        <f>IF(times!Y32="","",times!Y32/'2016 all SS times'!H$3)</f>
        <v/>
      </c>
      <c r="I32" s="51" t="str">
        <f>IF(times!Z32="","",times!Z32/'2016 all SS times'!I$3)</f>
        <v/>
      </c>
      <c r="J32" s="51">
        <f>IF(times!AA32="","",times!AA32/'2016 all SS times'!J$3)</f>
        <v>1.79995593907918E-2</v>
      </c>
      <c r="K32" s="51" t="str">
        <f>IF(times!W32="","",times!W32/'2016 all SS times'!K$3)</f>
        <v/>
      </c>
      <c r="L32" s="51" t="str">
        <f>IF(times!AB32="","",times!AB32/'2016 all SS times'!L$3)</f>
        <v/>
      </c>
      <c r="M32" s="51" t="str">
        <f>IF(times!AC32="","",times!AC32/'2016 all SS times'!M$3)</f>
        <v/>
      </c>
      <c r="N32" s="51" t="str">
        <f>IF(times!AD32="","",times!AD32/'2016 all SS times'!N$3)</f>
        <v/>
      </c>
      <c r="O32" s="51" t="str">
        <f>IF(times!AE32="","",times!AE32/'2016 all SS times'!O$3)</f>
        <v/>
      </c>
      <c r="P32" s="51" t="str">
        <f>IF(times!AE32="","",times!AE32/'2016 all SS times'!P$3)</f>
        <v/>
      </c>
    </row>
    <row r="33" spans="1:16" x14ac:dyDescent="0.3">
      <c r="A33" t="s">
        <v>163</v>
      </c>
      <c r="B33" s="51" t="str">
        <f t="shared" si="1"/>
        <v/>
      </c>
      <c r="C33" s="51"/>
      <c r="D33" s="51"/>
      <c r="E33" s="51"/>
      <c r="G33" s="51" t="str">
        <f>IF(times!X33="","",times!X33/'2016 all SS times'!G$3)</f>
        <v/>
      </c>
      <c r="H33" s="51" t="str">
        <f>IF(times!Y33="","",times!Y33/'2016 all SS times'!H$3)</f>
        <v/>
      </c>
      <c r="I33" s="51" t="str">
        <f>IF(times!Z33="","",times!Z33/'2016 all SS times'!I$3)</f>
        <v/>
      </c>
      <c r="J33" s="51" t="str">
        <f>IF(times!AA33="","",times!AA33/'2016 all SS times'!J$3)</f>
        <v/>
      </c>
      <c r="K33" s="51" t="str">
        <f>IF(times!W33="","",times!W33/'2016 all SS times'!K$3)</f>
        <v/>
      </c>
      <c r="L33" s="51" t="str">
        <f>IF(times!AB33="","",times!AB33/'2016 all SS times'!L$3)</f>
        <v/>
      </c>
      <c r="M33" s="51" t="str">
        <f>IF(times!AC33="","",times!AC33/'2016 all SS times'!M$3)</f>
        <v/>
      </c>
      <c r="N33" s="51">
        <f>IF(times!AD33="","",times!AD33/'2016 all SS times'!N$3)</f>
        <v>1.3703703703703704E-2</v>
      </c>
      <c r="O33" s="51" t="str">
        <f>IF(times!AE33="","",times!AE33/'2016 all SS times'!O$3)</f>
        <v/>
      </c>
      <c r="P33" s="51" t="str">
        <f>IF(times!AE33="","",times!AE33/'2016 all SS times'!P$3)</f>
        <v/>
      </c>
    </row>
    <row r="34" spans="1:16" x14ac:dyDescent="0.3">
      <c r="A34" t="s">
        <v>468</v>
      </c>
      <c r="B34" s="51" t="str">
        <f t="shared" si="1"/>
        <v/>
      </c>
      <c r="C34" s="51"/>
      <c r="D34" s="51"/>
      <c r="E34" s="51"/>
      <c r="G34" s="51" t="str">
        <f>IF(times!X34="","",times!X34/'2016 all SS times'!G$3)</f>
        <v/>
      </c>
      <c r="H34" s="51" t="str">
        <f>IF(times!Y34="","",times!Y34/'2016 all SS times'!H$3)</f>
        <v/>
      </c>
      <c r="I34" s="51" t="str">
        <f>IF(times!Z34="","",times!Z34/'2016 all SS times'!I$3)</f>
        <v/>
      </c>
      <c r="J34" s="51" t="str">
        <f>IF(times!AA34="","",times!AA34/'2016 all SS times'!J$3)</f>
        <v/>
      </c>
      <c r="K34" s="51" t="str">
        <f>IF(times!W34="","",times!W34/'2016 all SS times'!K$3)</f>
        <v/>
      </c>
      <c r="L34" s="51" t="str">
        <f>IF(times!AB34="","",times!AB34/'2016 all SS times'!L$3)</f>
        <v/>
      </c>
      <c r="M34" s="51" t="str">
        <f>IF(times!AC34="","",times!AC34/'2016 all SS times'!M$3)</f>
        <v/>
      </c>
      <c r="N34" s="51">
        <f>IF(times!AD34="","",times!AD34/'2016 all SS times'!N$3)</f>
        <v>1.6597222222222222E-2</v>
      </c>
      <c r="O34" s="51" t="str">
        <f>IF(times!AE34="","",times!AE34/'2016 all SS times'!O$3)</f>
        <v/>
      </c>
      <c r="P34" s="51" t="str">
        <f>IF(times!AE34="","",times!AE34/'2016 all SS times'!P$3)</f>
        <v/>
      </c>
    </row>
    <row r="35" spans="1:16" x14ac:dyDescent="0.3">
      <c r="A35" t="s">
        <v>44</v>
      </c>
      <c r="B35" s="51" t="str">
        <f t="shared" si="1"/>
        <v/>
      </c>
      <c r="C35" s="51"/>
      <c r="D35" s="51"/>
      <c r="E35" s="51"/>
      <c r="G35" s="51">
        <f>IF(times!X35="","",times!X35/'2016 all SS times'!G$3)</f>
        <v>1.4772755302536932E-2</v>
      </c>
      <c r="H35" s="51">
        <f>IF(times!Y35="","",times!Y35/'2016 all SS times'!H$3)</f>
        <v>1.5347206291563716E-2</v>
      </c>
      <c r="I35" s="51" t="str">
        <f>IF(times!Z35="","",times!Z35/'2016 all SS times'!I$3)</f>
        <v/>
      </c>
      <c r="J35" s="51" t="str">
        <f>IF(times!AA35="","",times!AA35/'2016 all SS times'!J$3)</f>
        <v/>
      </c>
      <c r="K35" s="51" t="str">
        <f>IF(times!W35="","",times!W35/'2016 all SS times'!K$3)</f>
        <v/>
      </c>
      <c r="L35" s="51" t="str">
        <f>IF(times!AB35="","",times!AB35/'2016 all SS times'!L$3)</f>
        <v/>
      </c>
      <c r="M35" s="51" t="str">
        <f>IF(times!AC35="","",times!AC35/'2016 all SS times'!M$3)</f>
        <v/>
      </c>
      <c r="N35" s="51">
        <f>IF(times!AD35="","",times!AD35/'2016 all SS times'!N$3)</f>
        <v>1.486111111111111E-2</v>
      </c>
      <c r="O35" s="51" t="str">
        <f>IF(times!AE35="","",times!AE35/'2016 all SS times'!O$3)</f>
        <v/>
      </c>
      <c r="P35" s="51" t="str">
        <f>IF(times!AE35="","",times!AE35/'2016 all SS times'!P$3)</f>
        <v/>
      </c>
    </row>
    <row r="36" spans="1:16" x14ac:dyDescent="0.3">
      <c r="A36" t="s">
        <v>73</v>
      </c>
      <c r="B36" s="51" t="str">
        <f t="shared" si="1"/>
        <v/>
      </c>
      <c r="C36" s="51"/>
      <c r="D36" s="51"/>
      <c r="E36" s="51"/>
      <c r="G36" s="51" t="str">
        <f>IF(times!I36="","",times!I36/'2016 all SS times'!G$3)</f>
        <v/>
      </c>
      <c r="H36" s="51" t="str">
        <f>IF(times!J36="","",times!J36/'2016 all SS times'!H$3)</f>
        <v/>
      </c>
      <c r="I36" s="51" t="str">
        <f>IF(times!K36="","",times!K36/'2016 all SS times'!I$3)</f>
        <v/>
      </c>
      <c r="J36" s="51" t="str">
        <f>IF(times!L36="","",times!L36/'2016 all SS times'!J$3)</f>
        <v/>
      </c>
      <c r="K36" s="51" t="str">
        <f>IF(times!M36="","",times!M36/'2016 all SS times'!K$3)</f>
        <v/>
      </c>
      <c r="L36" s="51" t="str">
        <f>IF(times!N36="","",times!N36/'2016 all SS times'!L$3)</f>
        <v/>
      </c>
      <c r="M36" s="51">
        <f>IF(times!O36="","",times!O36/'2016 all SS times'!M$3)</f>
        <v>1.4367712803025961E-2</v>
      </c>
      <c r="N36" s="51" t="str">
        <f>IF(times!P36="","",times!P36/'2016 all SS times'!N$3)</f>
        <v/>
      </c>
      <c r="O36" s="51" t="str">
        <f>IF(times!Q36="","",times!Q36/'2016 all SS times'!O$3)</f>
        <v/>
      </c>
      <c r="P36" s="51" t="str">
        <f>IF(times!R36="","",times!R36/'2016 all SS times'!P$3)</f>
        <v/>
      </c>
    </row>
    <row r="37" spans="1:16" x14ac:dyDescent="0.3">
      <c r="A37" t="s">
        <v>127</v>
      </c>
      <c r="B37" s="51" t="str">
        <f t="shared" ref="B37:B68" si="2">IF(COUNT(G37:P37)&gt;3,MEDIAN(G37:P37),"")</f>
        <v/>
      </c>
      <c r="C37" s="51"/>
      <c r="D37" s="51"/>
      <c r="E37" s="51"/>
      <c r="G37" s="51" t="str">
        <f>IF(times!X37="","",times!X37/'2016 all SS times'!G$3)</f>
        <v/>
      </c>
      <c r="H37" s="51" t="str">
        <f>IF(times!Y37="","",times!Y37/'2016 all SS times'!H$3)</f>
        <v/>
      </c>
      <c r="I37" s="51" t="str">
        <f>IF(times!Z37="","",times!Z37/'2016 all SS times'!I$3)</f>
        <v/>
      </c>
      <c r="J37" s="51" t="str">
        <f>IF(times!AA37="","",times!AA37/'2016 all SS times'!J$3)</f>
        <v/>
      </c>
      <c r="K37" s="51">
        <f>IF(times!W37="","",times!W37/'2016 all SS times'!K$3)</f>
        <v>1.3525941803920787E-2</v>
      </c>
      <c r="L37" s="51" t="str">
        <f>IF(times!AB37="","",times!AB37/'2016 all SS times'!L$3)</f>
        <v/>
      </c>
      <c r="M37" s="51">
        <f>IF(times!AC37="","",times!AC37/'2016 all SS times'!M$3)</f>
        <v>1.3474258393426029E-2</v>
      </c>
      <c r="N37" s="51">
        <f>IF(times!AD37="","",times!AD37/'2016 all SS times'!N$3)</f>
        <v>1.695601851851852E-2</v>
      </c>
      <c r="O37" s="51" t="str">
        <f>IF(times!AE37="","",times!AE37/'2016 all SS times'!O$3)</f>
        <v/>
      </c>
      <c r="P37" s="51" t="str">
        <f>IF(times!AE37="","",times!AE37/'2016 all SS times'!P$3)</f>
        <v/>
      </c>
    </row>
    <row r="38" spans="1:16" x14ac:dyDescent="0.3">
      <c r="A38" t="s">
        <v>152</v>
      </c>
      <c r="B38" s="51" t="str">
        <f t="shared" si="2"/>
        <v/>
      </c>
      <c r="C38" s="51"/>
      <c r="D38" s="51"/>
      <c r="E38" s="51"/>
      <c r="G38" s="51" t="str">
        <f>IF(times!X38="","",times!X38/'2016 all SS times'!G$3)</f>
        <v/>
      </c>
      <c r="H38" s="51" t="str">
        <f>IF(times!Y38="","",times!Y38/'2016 all SS times'!H$3)</f>
        <v/>
      </c>
      <c r="I38" s="51" t="str">
        <f>IF(times!Z38="","",times!Z38/'2016 all SS times'!I$3)</f>
        <v/>
      </c>
      <c r="J38" s="51" t="str">
        <f>IF(times!AA38="","",times!AA38/'2016 all SS times'!J$3)</f>
        <v/>
      </c>
      <c r="K38" s="51" t="str">
        <f>IF(times!W38="","",times!W38/'2016 all SS times'!K$3)</f>
        <v/>
      </c>
      <c r="L38" s="51" t="str">
        <f>IF(times!AB38="","",times!AB38/'2016 all SS times'!L$3)</f>
        <v/>
      </c>
      <c r="M38" s="51" t="str">
        <f>IF(times!AC38="","",times!AC38/'2016 all SS times'!M$3)</f>
        <v/>
      </c>
      <c r="N38" s="51">
        <f>IF(times!AD38="","",times!AD38/'2016 all SS times'!N$3)</f>
        <v>1.306712962962963E-2</v>
      </c>
      <c r="O38" s="51" t="str">
        <f>IF(times!AE38="","",times!AE38/'2016 all SS times'!O$3)</f>
        <v/>
      </c>
      <c r="P38" s="51" t="str">
        <f>IF(times!AE38="","",times!AE38/'2016 all SS times'!P$3)</f>
        <v/>
      </c>
    </row>
    <row r="39" spans="1:16" x14ac:dyDescent="0.3">
      <c r="A39" t="s">
        <v>23</v>
      </c>
      <c r="B39" s="51">
        <f t="shared" si="2"/>
        <v>1.607125271778341E-2</v>
      </c>
      <c r="C39" s="51"/>
      <c r="D39" s="51"/>
      <c r="E39" s="51"/>
      <c r="G39" s="51">
        <f>IF(times!I39="","",times!I39/'2016 all SS times'!G$3)</f>
        <v>1.6332037527589695E-2</v>
      </c>
      <c r="H39" s="51">
        <f>IF(times!J39="","",times!J39/'2016 all SS times'!H$3)</f>
        <v>1.8345691040549322E-2</v>
      </c>
      <c r="I39" s="51">
        <f>IF(times!K39="","",times!K39/'2016 all SS times'!I$3)</f>
        <v>1.607125271778341E-2</v>
      </c>
      <c r="J39" s="51">
        <f>IF(times!L39="","",times!L39/'2016 all SS times'!J$3)</f>
        <v>1.5827612557636258E-2</v>
      </c>
      <c r="K39" s="51">
        <f>IF(times!M39="","",times!M39/'2016 all SS times'!K$3)</f>
        <v>1.5155056823093494E-2</v>
      </c>
      <c r="L39" s="51">
        <f>IF(times!N39="","",times!N39/'2016 all SS times'!L$3)</f>
        <v>1.5637510972200289E-2</v>
      </c>
      <c r="M39" s="51">
        <f>IF(times!O39="","",times!O39/'2016 all SS times'!M$3)</f>
        <v>1.5780336666852884E-2</v>
      </c>
      <c r="N39" s="51">
        <f>IF(times!P39="","",times!P39/'2016 all SS times'!N$3)</f>
        <v>1.6249999999999997E-2</v>
      </c>
      <c r="O39" s="51" t="str">
        <f>IF(times!Q39="","",times!Q39/'2016 all SS times'!O$3)</f>
        <v/>
      </c>
      <c r="P39" s="51">
        <f>IF(times!R39="","",times!R39/'2016 all SS times'!P$3)</f>
        <v>1.7146270177228504E-2</v>
      </c>
    </row>
    <row r="40" spans="1:16" x14ac:dyDescent="0.3">
      <c r="A40" t="s">
        <v>516</v>
      </c>
      <c r="B40" s="51" t="str">
        <f t="shared" si="2"/>
        <v/>
      </c>
      <c r="C40" s="51"/>
      <c r="D40" s="51"/>
      <c r="E40" s="51"/>
      <c r="G40" s="51" t="str">
        <f>IF(times!X40="","",times!X40/'2016 all SS times'!G$3)</f>
        <v/>
      </c>
      <c r="H40" s="51" t="str">
        <f>IF(times!Y40="","",times!Y40/'2016 all SS times'!H$3)</f>
        <v/>
      </c>
      <c r="I40" s="51" t="str">
        <f>IF(times!Z40="","",times!Z40/'2016 all SS times'!I$3)</f>
        <v/>
      </c>
      <c r="J40" s="51" t="str">
        <f>IF(times!AA40="","",times!AA40/'2016 all SS times'!J$3)</f>
        <v/>
      </c>
      <c r="K40" s="51" t="str">
        <f>IF(times!W40="","",times!W40/'2016 all SS times'!K$3)</f>
        <v/>
      </c>
      <c r="L40" s="51" t="str">
        <f>IF(times!AB40="","",times!AB40/'2016 all SS times'!L$3)</f>
        <v/>
      </c>
      <c r="M40" s="51" t="str">
        <f>IF(times!AC40="","",times!AC40/'2016 all SS times'!M$3)</f>
        <v/>
      </c>
      <c r="N40" s="51">
        <f>IF(times!AD40="","",times!AD40/'2016 all SS times'!N$3)</f>
        <v>1.2337962962962962E-2</v>
      </c>
      <c r="O40" s="51" t="str">
        <f>IF(times!AE40="","",times!AE40/'2016 all SS times'!O$3)</f>
        <v/>
      </c>
      <c r="P40" s="51" t="str">
        <f>IF(times!AE40="","",times!AE40/'2016 all SS times'!P$3)</f>
        <v/>
      </c>
    </row>
    <row r="41" spans="1:16" x14ac:dyDescent="0.3">
      <c r="A41" t="s">
        <v>129</v>
      </c>
      <c r="B41" s="51" t="str">
        <f t="shared" si="2"/>
        <v/>
      </c>
      <c r="C41" s="51"/>
      <c r="D41" s="51"/>
      <c r="E41" s="51"/>
      <c r="G41" s="51" t="str">
        <f>IF(times!I41="","",times!I41/'2016 all SS times'!G$3)</f>
        <v/>
      </c>
      <c r="H41" s="51" t="str">
        <f>IF(times!J41="","",times!J41/'2016 all SS times'!H$3)</f>
        <v/>
      </c>
      <c r="I41" s="51" t="str">
        <f>IF(times!K41="","",times!K41/'2016 all SS times'!I$3)</f>
        <v/>
      </c>
      <c r="J41" s="51" t="str">
        <f>IF(times!L41="","",times!L41/'2016 all SS times'!J$3)</f>
        <v/>
      </c>
      <c r="K41" s="51" t="str">
        <f>IF(times!M41="","",times!M41/'2016 all SS times'!K$3)</f>
        <v/>
      </c>
      <c r="L41" s="51" t="str">
        <f>IF(times!N41="","",times!N41/'2016 all SS times'!L$3)</f>
        <v/>
      </c>
      <c r="M41" s="51" t="str">
        <f>IF(times!O41="","",times!O41/'2016 all SS times'!M$3)</f>
        <v/>
      </c>
      <c r="N41" s="51" t="str">
        <f>IF(times!P41="","",times!P41/'2016 all SS times'!N$3)</f>
        <v/>
      </c>
      <c r="O41" s="51" t="str">
        <f>IF(times!Q41="","",times!Q41/'2016 all SS times'!O$3)</f>
        <v/>
      </c>
      <c r="P41" s="51" t="str">
        <f>IF(times!R41="","",times!R41/'2016 all SS times'!P$3)</f>
        <v/>
      </c>
    </row>
    <row r="42" spans="1:16" x14ac:dyDescent="0.3">
      <c r="A42" t="s">
        <v>41</v>
      </c>
      <c r="B42" s="51" t="str">
        <f t="shared" si="2"/>
        <v/>
      </c>
      <c r="C42" s="51"/>
      <c r="D42" s="51"/>
      <c r="E42" s="51"/>
      <c r="G42" s="51">
        <f>IF(times!X42="","",times!X42/'2016 all SS times'!G$3)</f>
        <v>1.6736295882233004E-2</v>
      </c>
      <c r="H42" s="51" t="str">
        <f>IF(times!Y42="","",times!Y42/'2016 all SS times'!H$3)</f>
        <v/>
      </c>
      <c r="I42" s="51" t="str">
        <f>IF(times!Z42="","",times!Z42/'2016 all SS times'!I$3)</f>
        <v/>
      </c>
      <c r="J42" s="51" t="str">
        <f>IF(times!AA42="","",times!AA42/'2016 all SS times'!J$3)</f>
        <v/>
      </c>
      <c r="K42" s="51" t="str">
        <f>IF(times!W42="","",times!W42/'2016 all SS times'!K$3)</f>
        <v/>
      </c>
      <c r="L42" s="51" t="str">
        <f>IF(times!AB42="","",times!AB42/'2016 all SS times'!L$3)</f>
        <v/>
      </c>
      <c r="M42" s="51" t="str">
        <f>IF(times!AC42="","",times!AC42/'2016 all SS times'!M$3)</f>
        <v/>
      </c>
      <c r="N42" s="51" t="str">
        <f>IF(times!AD42="","",times!AD42/'2016 all SS times'!N$3)</f>
        <v/>
      </c>
      <c r="O42" s="51" t="str">
        <f>IF(times!AE42="","",times!AE42/'2016 all SS times'!O$3)</f>
        <v/>
      </c>
      <c r="P42" s="51" t="str">
        <f>IF(times!AE42="","",times!AE42/'2016 all SS times'!P$3)</f>
        <v/>
      </c>
    </row>
    <row r="43" spans="1:16" x14ac:dyDescent="0.3">
      <c r="A43" t="s">
        <v>243</v>
      </c>
      <c r="B43" s="51" t="str">
        <f t="shared" si="2"/>
        <v/>
      </c>
      <c r="C43" s="51"/>
      <c r="D43" s="51"/>
      <c r="E43" s="51"/>
      <c r="G43" s="51" t="str">
        <f>IF(times!X43="","",times!X43/'2016 all SS times'!G$3)</f>
        <v/>
      </c>
      <c r="H43" s="51" t="str">
        <f>IF(times!Y43="","",times!Y43/'2016 all SS times'!H$3)</f>
        <v/>
      </c>
      <c r="I43" s="51" t="str">
        <f>IF(times!Z43="","",times!Z43/'2016 all SS times'!I$3)</f>
        <v/>
      </c>
      <c r="J43" s="51" t="str">
        <f>IF(times!AA43="","",times!AA43/'2016 all SS times'!J$3)</f>
        <v/>
      </c>
      <c r="K43" s="51">
        <f>IF(times!W43="","",times!W43/'2016 all SS times'!K$3)</f>
        <v>1.8745540582454399E-2</v>
      </c>
      <c r="L43" s="51" t="str">
        <f>IF(times!AB43="","",times!AB43/'2016 all SS times'!L$3)</f>
        <v/>
      </c>
      <c r="M43" s="51" t="str">
        <f>IF(times!AC43="","",times!AC43/'2016 all SS times'!M$3)</f>
        <v/>
      </c>
      <c r="N43" s="51" t="str">
        <f>IF(times!AD43="","",times!AD43/'2016 all SS times'!N$3)</f>
        <v/>
      </c>
      <c r="O43" s="51" t="str">
        <f>IF(times!AE43="","",times!AE43/'2016 all SS times'!O$3)</f>
        <v/>
      </c>
      <c r="P43" s="51" t="str">
        <f>IF(times!AE43="","",times!AE43/'2016 all SS times'!P$3)</f>
        <v/>
      </c>
    </row>
    <row r="44" spans="1:16" x14ac:dyDescent="0.3">
      <c r="A44" t="s">
        <v>135</v>
      </c>
      <c r="B44" s="51" t="str">
        <f t="shared" si="2"/>
        <v/>
      </c>
      <c r="C44" s="51"/>
      <c r="D44" s="51"/>
      <c r="E44" s="51"/>
      <c r="G44" s="51" t="str">
        <f>IF(times!I44="","",times!I44/'2016 all SS times'!G$3)</f>
        <v/>
      </c>
      <c r="H44" s="51" t="str">
        <f>IF(times!J44="","",times!J44/'2016 all SS times'!H$3)</f>
        <v/>
      </c>
      <c r="I44" s="51" t="str">
        <f>IF(times!K44="","",times!K44/'2016 all SS times'!I$3)</f>
        <v/>
      </c>
      <c r="J44" s="51" t="str">
        <f>IF(times!L44="","",times!L44/'2016 all SS times'!J$3)</f>
        <v/>
      </c>
      <c r="K44" s="51" t="str">
        <f>IF(times!M44="","",times!M44/'2016 all SS times'!K$3)</f>
        <v/>
      </c>
      <c r="L44" s="51" t="str">
        <f>IF(times!N44="","",times!N44/'2016 all SS times'!L$3)</f>
        <v/>
      </c>
      <c r="M44" s="51" t="str">
        <f>IF(times!O44="","",times!O44/'2016 all SS times'!M$3)</f>
        <v/>
      </c>
      <c r="N44" s="51" t="str">
        <f>IF(times!P44="","",times!P44/'2016 all SS times'!N$3)</f>
        <v/>
      </c>
      <c r="O44" s="51" t="str">
        <f>IF(times!Q44="","",times!Q44/'2016 all SS times'!O$3)</f>
        <v/>
      </c>
      <c r="P44" s="51" t="str">
        <f>IF(times!R44="","",times!R44/'2016 all SS times'!P$3)</f>
        <v/>
      </c>
    </row>
    <row r="45" spans="1:16" x14ac:dyDescent="0.3">
      <c r="A45" t="s">
        <v>38</v>
      </c>
      <c r="B45" s="51" t="str">
        <f t="shared" si="2"/>
        <v/>
      </c>
      <c r="C45" s="51"/>
      <c r="D45" s="51"/>
      <c r="E45" s="51"/>
      <c r="G45" s="51">
        <f>IF(times!X45="","",times!X45/'2016 all SS times'!G$3)</f>
        <v>1.3571530477311099E-2</v>
      </c>
      <c r="H45" s="51" t="str">
        <f>IF(times!Y45="","",times!Y45/'2016 all SS times'!H$3)</f>
        <v/>
      </c>
      <c r="I45" s="51" t="str">
        <f>IF(times!Z45="","",times!Z45/'2016 all SS times'!I$3)</f>
        <v/>
      </c>
      <c r="J45" s="51" t="str">
        <f>IF(times!AA45="","",times!AA45/'2016 all SS times'!J$3)</f>
        <v/>
      </c>
      <c r="K45" s="51">
        <f>IF(times!W45="","",times!W45/'2016 all SS times'!K$3)</f>
        <v>1.2239798367731805E-2</v>
      </c>
      <c r="L45" s="51" t="str">
        <f>IF(times!AB45="","",times!AB45/'2016 all SS times'!L$3)</f>
        <v/>
      </c>
      <c r="M45" s="51" t="str">
        <f>IF(times!AC45="","",times!AC45/'2016 all SS times'!M$3)</f>
        <v/>
      </c>
      <c r="N45" s="51" t="str">
        <f>IF(times!AD45="","",times!AD45/'2016 all SS times'!N$3)</f>
        <v/>
      </c>
      <c r="O45" s="51" t="str">
        <f>IF(times!AE45="","",times!AE45/'2016 all SS times'!O$3)</f>
        <v/>
      </c>
      <c r="P45" s="51" t="str">
        <f>IF(times!AE45="","",times!AE45/'2016 all SS times'!P$3)</f>
        <v/>
      </c>
    </row>
    <row r="46" spans="1:16" x14ac:dyDescent="0.3">
      <c r="A46" t="s">
        <v>94</v>
      </c>
      <c r="B46" s="51" t="str">
        <f t="shared" si="2"/>
        <v/>
      </c>
      <c r="C46" s="51"/>
      <c r="D46" s="51"/>
      <c r="E46" s="51"/>
      <c r="G46" s="51" t="str">
        <f>IF(times!I46="","",times!I46/'2016 all SS times'!G$3)</f>
        <v/>
      </c>
      <c r="H46" s="51" t="str">
        <f>IF(times!J46="","",times!J46/'2016 all SS times'!H$3)</f>
        <v/>
      </c>
      <c r="I46" s="51" t="str">
        <f>IF(times!K46="","",times!K46/'2016 all SS times'!I$3)</f>
        <v/>
      </c>
      <c r="J46" s="51" t="str">
        <f>IF(times!L46="","",times!L46/'2016 all SS times'!J$3)</f>
        <v/>
      </c>
      <c r="K46" s="51" t="str">
        <f>IF(times!M46="","",times!M46/'2016 all SS times'!K$3)</f>
        <v/>
      </c>
      <c r="L46" s="51" t="str">
        <f>IF(times!N46="","",times!N46/'2016 all SS times'!L$3)</f>
        <v/>
      </c>
      <c r="M46" s="51" t="str">
        <f>IF(times!O46="","",times!O46/'2016 all SS times'!M$3)</f>
        <v/>
      </c>
      <c r="N46" s="51" t="str">
        <f>IF(times!P46="","",times!P46/'2016 all SS times'!N$3)</f>
        <v/>
      </c>
      <c r="O46" s="51" t="str">
        <f>IF(times!Q46="","",times!Q46/'2016 all SS times'!O$3)</f>
        <v/>
      </c>
      <c r="P46" s="51" t="str">
        <f>IF(times!R46="","",times!R46/'2016 all SS times'!P$3)</f>
        <v/>
      </c>
    </row>
    <row r="47" spans="1:16" x14ac:dyDescent="0.3">
      <c r="A47" t="s">
        <v>109</v>
      </c>
      <c r="B47" s="51" t="str">
        <f t="shared" si="2"/>
        <v/>
      </c>
      <c r="C47" s="51"/>
      <c r="D47" s="51"/>
      <c r="E47" s="51"/>
      <c r="G47" s="51" t="str">
        <f>IF(times!I47="","",times!I47/'2016 all SS times'!G$3)</f>
        <v/>
      </c>
      <c r="H47" s="51" t="str">
        <f>IF(times!J47="","",times!J47/'2016 all SS times'!H$3)</f>
        <v/>
      </c>
      <c r="I47" s="51" t="str">
        <f>IF(times!K47="","",times!K47/'2016 all SS times'!I$3)</f>
        <v/>
      </c>
      <c r="J47" s="51" t="str">
        <f>IF(times!L47="","",times!L47/'2016 all SS times'!J$3)</f>
        <v/>
      </c>
      <c r="K47" s="51" t="str">
        <f>IF(times!M47="","",times!M47/'2016 all SS times'!K$3)</f>
        <v/>
      </c>
      <c r="L47" s="51" t="str">
        <f>IF(times!N47="","",times!N47/'2016 all SS times'!L$3)</f>
        <v/>
      </c>
      <c r="M47" s="51" t="str">
        <f>IF(times!O47="","",times!O47/'2016 all SS times'!M$3)</f>
        <v/>
      </c>
      <c r="N47" s="51" t="str">
        <f>IF(times!P47="","",times!P47/'2016 all SS times'!N$3)</f>
        <v/>
      </c>
      <c r="O47" s="51" t="str">
        <f>IF(times!Q47="","",times!Q47/'2016 all SS times'!O$3)</f>
        <v/>
      </c>
      <c r="P47" s="51" t="str">
        <f>IF(times!R47="","",times!R47/'2016 all SS times'!P$3)</f>
        <v/>
      </c>
    </row>
    <row r="48" spans="1:16" x14ac:dyDescent="0.3">
      <c r="A48" t="s">
        <v>175</v>
      </c>
      <c r="B48" s="51" t="str">
        <f t="shared" si="2"/>
        <v/>
      </c>
      <c r="C48" s="51"/>
      <c r="D48" s="51"/>
      <c r="E48" s="51"/>
      <c r="G48" s="51" t="str">
        <f>IF(times!X48="","",times!X48/'2016 all SS times'!G$3)</f>
        <v/>
      </c>
      <c r="H48" s="51" t="str">
        <f>IF(times!Y48="","",times!Y48/'2016 all SS times'!H$3)</f>
        <v/>
      </c>
      <c r="I48" s="51" t="str">
        <f>IF(times!Z48="","",times!Z48/'2016 all SS times'!I$3)</f>
        <v/>
      </c>
      <c r="J48" s="51" t="str">
        <f>IF(times!AA48="","",times!AA48/'2016 all SS times'!J$3)</f>
        <v/>
      </c>
      <c r="K48" s="51" t="str">
        <f>IF(times!W48="","",times!W48/'2016 all SS times'!K$3)</f>
        <v/>
      </c>
      <c r="L48" s="51" t="str">
        <f>IF(times!AB48="","",times!AB48/'2016 all SS times'!L$3)</f>
        <v/>
      </c>
      <c r="M48" s="51" t="str">
        <f>IF(times!AC48="","",times!AC48/'2016 all SS times'!M$3)</f>
        <v/>
      </c>
      <c r="N48" s="51">
        <f>IF(times!AD48="","",times!AD48/'2016 all SS times'!N$3)</f>
        <v>1.2719907407407407E-2</v>
      </c>
      <c r="O48" s="51" t="str">
        <f>IF(times!AE48="","",times!AE48/'2016 all SS times'!O$3)</f>
        <v/>
      </c>
      <c r="P48" s="51" t="str">
        <f>IF(times!AE48="","",times!AE48/'2016 all SS times'!P$3)</f>
        <v/>
      </c>
    </row>
    <row r="49" spans="1:16" x14ac:dyDescent="0.3">
      <c r="A49" t="s">
        <v>247</v>
      </c>
      <c r="B49" s="51" t="str">
        <f t="shared" si="2"/>
        <v/>
      </c>
      <c r="C49" s="51"/>
      <c r="D49" s="51"/>
      <c r="E49" s="51"/>
      <c r="G49" s="51" t="str">
        <f>IF(times!X49="","",times!X49/'2016 all SS times'!G$3)</f>
        <v/>
      </c>
      <c r="H49" s="51" t="str">
        <f>IF(times!Y49="","",times!Y49/'2016 all SS times'!H$3)</f>
        <v/>
      </c>
      <c r="I49" s="51" t="str">
        <f>IF(times!Z49="","",times!Z49/'2016 all SS times'!I$3)</f>
        <v/>
      </c>
      <c r="J49" s="51" t="str">
        <f>IF(times!AA49="","",times!AA49/'2016 all SS times'!J$3)</f>
        <v/>
      </c>
      <c r="K49" s="51" t="str">
        <f>IF(times!W49="","",times!W49/'2016 all SS times'!K$3)</f>
        <v/>
      </c>
      <c r="L49" s="51" t="str">
        <f>IF(times!AB49="","",times!AB49/'2016 all SS times'!L$3)</f>
        <v/>
      </c>
      <c r="M49" s="51" t="str">
        <f>IF(times!AC49="","",times!AC49/'2016 all SS times'!M$3)</f>
        <v/>
      </c>
      <c r="N49" s="51">
        <f>IF(times!AD49="","",times!AD49/'2016 all SS times'!N$3)</f>
        <v>1.5659722222222224E-2</v>
      </c>
      <c r="O49" s="51" t="str">
        <f>IF(times!AE49="","",times!AE49/'2016 all SS times'!O$3)</f>
        <v/>
      </c>
      <c r="P49" s="51" t="str">
        <f>IF(times!AE49="","",times!AE49/'2016 all SS times'!P$3)</f>
        <v/>
      </c>
    </row>
    <row r="50" spans="1:16" x14ac:dyDescent="0.3">
      <c r="A50" t="s">
        <v>397</v>
      </c>
      <c r="B50" s="51" t="str">
        <f t="shared" si="2"/>
        <v/>
      </c>
      <c r="C50" s="51"/>
      <c r="D50" s="51"/>
      <c r="E50" s="51"/>
      <c r="G50" s="51" t="str">
        <f>IF(times!I50="","",times!I50/'2016 all SS times'!G$3)</f>
        <v/>
      </c>
      <c r="H50" s="51" t="str">
        <f>IF(times!J50="","",times!J50/'2016 all SS times'!H$3)</f>
        <v/>
      </c>
      <c r="I50" s="51" t="str">
        <f>IF(times!K50="","",times!K50/'2016 all SS times'!I$3)</f>
        <v/>
      </c>
      <c r="J50" s="51" t="str">
        <f>IF(times!L50="","",times!L50/'2016 all SS times'!J$3)</f>
        <v/>
      </c>
      <c r="K50" s="51" t="str">
        <f>IF(times!M50="","",times!M50/'2016 all SS times'!K$3)</f>
        <v/>
      </c>
      <c r="L50" s="51" t="str">
        <f>IF(times!N50="","",times!N50/'2016 all SS times'!L$3)</f>
        <v/>
      </c>
      <c r="M50" s="51" t="str">
        <f>IF(times!O50="","",times!O50/'2016 all SS times'!M$3)</f>
        <v/>
      </c>
      <c r="N50" s="51" t="str">
        <f>IF(times!P50="","",times!P50/'2016 all SS times'!N$3)</f>
        <v/>
      </c>
      <c r="O50" s="51" t="str">
        <f>IF(times!Q50="","",times!Q50/'2016 all SS times'!O$3)</f>
        <v/>
      </c>
      <c r="P50" s="51" t="str">
        <f>IF(times!R50="","",times!R50/'2016 all SS times'!P$3)</f>
        <v/>
      </c>
    </row>
    <row r="51" spans="1:16" x14ac:dyDescent="0.3">
      <c r="A51" t="s">
        <v>97</v>
      </c>
      <c r="B51" s="51" t="str">
        <f t="shared" si="2"/>
        <v/>
      </c>
      <c r="C51" s="51"/>
      <c r="D51" s="51"/>
      <c r="E51" s="51"/>
      <c r="G51" s="51" t="str">
        <f>IF(times!X51="","",times!X51/'2016 all SS times'!G$3)</f>
        <v/>
      </c>
      <c r="H51" s="51" t="str">
        <f>IF(times!Y51="","",times!Y51/'2016 all SS times'!H$3)</f>
        <v/>
      </c>
      <c r="I51" s="51" t="str">
        <f>IF(times!Z51="","",times!Z51/'2016 all SS times'!I$3)</f>
        <v/>
      </c>
      <c r="J51" s="51">
        <f>IF(times!AA51="","",times!AA51/'2016 all SS times'!J$3)</f>
        <v>1.9703517679786758E-2</v>
      </c>
      <c r="K51" s="51" t="str">
        <f>IF(times!W51="","",times!W51/'2016 all SS times'!K$3)</f>
        <v/>
      </c>
      <c r="L51" s="51" t="str">
        <f>IF(times!AB51="","",times!AB51/'2016 all SS times'!L$3)</f>
        <v/>
      </c>
      <c r="M51" s="51" t="str">
        <f>IF(times!AC51="","",times!AC51/'2016 all SS times'!M$3)</f>
        <v/>
      </c>
      <c r="N51" s="51" t="str">
        <f>IF(times!AD51="","",times!AD51/'2016 all SS times'!N$3)</f>
        <v/>
      </c>
      <c r="O51" s="51" t="str">
        <f>IF(times!AE51="","",times!AE51/'2016 all SS times'!O$3)</f>
        <v/>
      </c>
      <c r="P51" s="51" t="str">
        <f>IF(times!AE51="","",times!AE51/'2016 all SS times'!P$3)</f>
        <v/>
      </c>
    </row>
    <row r="52" spans="1:16" x14ac:dyDescent="0.3">
      <c r="A52" t="s">
        <v>81</v>
      </c>
      <c r="B52" s="51" t="str">
        <f t="shared" si="2"/>
        <v/>
      </c>
      <c r="C52" s="51"/>
      <c r="D52" s="51"/>
      <c r="E52" s="51"/>
      <c r="G52" s="51" t="str">
        <f>IF(times!I52="","",times!I52/'2016 all SS times'!G$3)</f>
        <v/>
      </c>
      <c r="H52" s="51" t="str">
        <f>IF(times!J52="","",times!J52/'2016 all SS times'!H$3)</f>
        <v/>
      </c>
      <c r="I52" s="51" t="str">
        <f>IF(times!K52="","",times!K52/'2016 all SS times'!I$3)</f>
        <v/>
      </c>
      <c r="J52" s="51" t="str">
        <f>IF(times!L52="","",times!L52/'2016 all SS times'!J$3)</f>
        <v/>
      </c>
      <c r="K52" s="51" t="str">
        <f>IF(times!M52="","",times!M52/'2016 all SS times'!K$3)</f>
        <v/>
      </c>
      <c r="L52" s="51" t="str">
        <f>IF(times!N52="","",times!N52/'2016 all SS times'!L$3)</f>
        <v/>
      </c>
      <c r="M52" s="51" t="str">
        <f>IF(times!O52="","",times!O52/'2016 all SS times'!M$3)</f>
        <v/>
      </c>
      <c r="N52" s="51" t="str">
        <f>IF(times!P52="","",times!P52/'2016 all SS times'!N$3)</f>
        <v/>
      </c>
      <c r="O52" s="51" t="str">
        <f>IF(times!Q52="","",times!Q52/'2016 all SS times'!O$3)</f>
        <v/>
      </c>
      <c r="P52" s="51" t="str">
        <f>IF(times!R52="","",times!R52/'2016 all SS times'!P$3)</f>
        <v/>
      </c>
    </row>
    <row r="53" spans="1:16" x14ac:dyDescent="0.3">
      <c r="A53" t="s">
        <v>290</v>
      </c>
      <c r="B53" s="51" t="str">
        <f t="shared" si="2"/>
        <v/>
      </c>
      <c r="C53" s="51"/>
      <c r="D53" s="51"/>
      <c r="E53" s="51"/>
      <c r="G53" s="51">
        <f>IF(times!X53="","",times!X53/'2016 all SS times'!G$3)</f>
        <v>1.4830506496057404E-2</v>
      </c>
      <c r="H53" s="51" t="str">
        <f>IF(times!Y53="","",times!Y53/'2016 all SS times'!H$3)</f>
        <v/>
      </c>
      <c r="I53" s="51" t="str">
        <f>IF(times!Z53="","",times!Z53/'2016 all SS times'!I$3)</f>
        <v/>
      </c>
      <c r="J53" s="51" t="str">
        <f>IF(times!AA53="","",times!AA53/'2016 all SS times'!J$3)</f>
        <v/>
      </c>
      <c r="K53" s="51" t="str">
        <f>IF(times!W53="","",times!W53/'2016 all SS times'!K$3)</f>
        <v/>
      </c>
      <c r="L53" s="51" t="str">
        <f>IF(times!AB53="","",times!AB53/'2016 all SS times'!L$3)</f>
        <v/>
      </c>
      <c r="M53" s="51">
        <f>IF(times!AC53="","",times!AC53/'2016 all SS times'!M$3)</f>
        <v>1.6021810831609622E-2</v>
      </c>
      <c r="N53" s="51" t="str">
        <f>IF(times!AD53="","",times!AD53/'2016 all SS times'!N$3)</f>
        <v/>
      </c>
      <c r="O53" s="51" t="str">
        <f>IF(times!AE53="","",times!AE53/'2016 all SS times'!O$3)</f>
        <v/>
      </c>
      <c r="P53" s="51" t="str">
        <f>IF(times!AE53="","",times!AE53/'2016 all SS times'!P$3)</f>
        <v/>
      </c>
    </row>
    <row r="54" spans="1:16" x14ac:dyDescent="0.3">
      <c r="A54" t="s">
        <v>173</v>
      </c>
      <c r="B54" s="51" t="str">
        <f t="shared" si="2"/>
        <v/>
      </c>
      <c r="C54" s="51"/>
      <c r="D54" s="51"/>
      <c r="E54" s="51"/>
      <c r="G54" s="51" t="str">
        <f>IF(times!X54="","",times!X54/'2016 all SS times'!G$3)</f>
        <v/>
      </c>
      <c r="H54" s="51" t="str">
        <f>IF(times!Y54="","",times!Y54/'2016 all SS times'!H$3)</f>
        <v/>
      </c>
      <c r="I54" s="51" t="str">
        <f>IF(times!Z54="","",times!Z54/'2016 all SS times'!I$3)</f>
        <v/>
      </c>
      <c r="J54" s="51" t="str">
        <f>IF(times!AA54="","",times!AA54/'2016 all SS times'!J$3)</f>
        <v/>
      </c>
      <c r="K54" s="51" t="str">
        <f>IF(times!W54="","",times!W54/'2016 all SS times'!K$3)</f>
        <v/>
      </c>
      <c r="L54" s="51" t="str">
        <f>IF(times!AB54="","",times!AB54/'2016 all SS times'!L$3)</f>
        <v/>
      </c>
      <c r="M54" s="51" t="str">
        <f>IF(times!AC54="","",times!AC54/'2016 all SS times'!M$3)</f>
        <v/>
      </c>
      <c r="N54" s="51">
        <f>IF(times!AD54="","",times!AD54/'2016 all SS times'!N$3)</f>
        <v>1.2488425925925925E-2</v>
      </c>
      <c r="O54" s="51" t="str">
        <f>IF(times!AE54="","",times!AE54/'2016 all SS times'!O$3)</f>
        <v/>
      </c>
      <c r="P54" s="51" t="str">
        <f>IF(times!AE54="","",times!AE54/'2016 all SS times'!P$3)</f>
        <v/>
      </c>
    </row>
    <row r="55" spans="1:16" x14ac:dyDescent="0.3">
      <c r="A55" t="s">
        <v>39</v>
      </c>
      <c r="B55" s="51" t="str">
        <f t="shared" si="2"/>
        <v/>
      </c>
      <c r="C55" s="51"/>
      <c r="D55" s="51"/>
      <c r="E55" s="51"/>
      <c r="G55" s="51">
        <f>IF(times!X55="","",times!X55/'2016 all SS times'!G$3)</f>
        <v>1.3767884535280708E-2</v>
      </c>
      <c r="H55" s="51">
        <f>IF(times!Y55="","",times!Y55/'2016 all SS times'!H$3)</f>
        <v>1.4717753386242311E-2</v>
      </c>
      <c r="I55" s="51" t="str">
        <f>IF(times!Z55="","",times!Z55/'2016 all SS times'!I$3)</f>
        <v/>
      </c>
      <c r="J55" s="51" t="str">
        <f>IF(times!AA55="","",times!AA55/'2016 all SS times'!J$3)</f>
        <v/>
      </c>
      <c r="K55" s="51" t="str">
        <f>IF(times!W55="","",times!W55/'2016 all SS times'!K$3)</f>
        <v/>
      </c>
      <c r="L55" s="51" t="str">
        <f>IF(times!AB55="","",times!AB55/'2016 all SS times'!L$3)</f>
        <v/>
      </c>
      <c r="M55" s="51" t="str">
        <f>IF(times!AC55="","",times!AC55/'2016 all SS times'!M$3)</f>
        <v/>
      </c>
      <c r="N55" s="51" t="str">
        <f>IF(times!AD55="","",times!AD55/'2016 all SS times'!N$3)</f>
        <v/>
      </c>
      <c r="O55" s="51" t="str">
        <f>IF(times!AE55="","",times!AE55/'2016 all SS times'!O$3)</f>
        <v/>
      </c>
      <c r="P55" s="51" t="str">
        <f>IF(times!AE55="","",times!AE55/'2016 all SS times'!P$3)</f>
        <v/>
      </c>
    </row>
    <row r="56" spans="1:16" x14ac:dyDescent="0.3">
      <c r="A56" t="s">
        <v>470</v>
      </c>
      <c r="B56" s="51" t="str">
        <f t="shared" si="2"/>
        <v/>
      </c>
      <c r="C56" s="51"/>
      <c r="D56" s="51"/>
      <c r="E56" s="51"/>
      <c r="G56" s="51" t="str">
        <f>IF(times!X56="","",times!X56/'2016 all SS times'!G$3)</f>
        <v/>
      </c>
      <c r="H56" s="51" t="str">
        <f>IF(times!Y56="","",times!Y56/'2016 all SS times'!H$3)</f>
        <v/>
      </c>
      <c r="I56" s="51" t="str">
        <f>IF(times!Z56="","",times!Z56/'2016 all SS times'!I$3)</f>
        <v/>
      </c>
      <c r="J56" s="51" t="str">
        <f>IF(times!AA56="","",times!AA56/'2016 all SS times'!J$3)</f>
        <v/>
      </c>
      <c r="K56" s="51" t="str">
        <f>IF(times!W56="","",times!W56/'2016 all SS times'!K$3)</f>
        <v/>
      </c>
      <c r="L56" s="51" t="str">
        <f>IF(times!AB56="","",times!AB56/'2016 all SS times'!L$3)</f>
        <v/>
      </c>
      <c r="M56" s="51" t="str">
        <f>IF(times!AC56="","",times!AC56/'2016 all SS times'!M$3)</f>
        <v/>
      </c>
      <c r="N56" s="51">
        <f>IF(times!AD56="","",times!AD56/'2016 all SS times'!N$3)</f>
        <v>1.1817129629629629E-2</v>
      </c>
      <c r="O56" s="51" t="str">
        <f>IF(times!AE56="","",times!AE56/'2016 all SS times'!O$3)</f>
        <v/>
      </c>
      <c r="P56" s="51" t="str">
        <f>IF(times!AE56="","",times!AE56/'2016 all SS times'!P$3)</f>
        <v/>
      </c>
    </row>
    <row r="57" spans="1:16" x14ac:dyDescent="0.3">
      <c r="A57" t="s">
        <v>514</v>
      </c>
      <c r="B57" s="51" t="str">
        <f t="shared" si="2"/>
        <v/>
      </c>
      <c r="C57" s="51"/>
      <c r="D57" s="51"/>
      <c r="E57" s="51"/>
      <c r="G57" s="51" t="str">
        <f>IF(times!X57="","",times!X57/'2016 all SS times'!G$3)</f>
        <v/>
      </c>
      <c r="H57" s="51" t="str">
        <f>IF(times!Y57="","",times!Y57/'2016 all SS times'!H$3)</f>
        <v/>
      </c>
      <c r="I57" s="51" t="str">
        <f>IF(times!Z57="","",times!Z57/'2016 all SS times'!I$3)</f>
        <v/>
      </c>
      <c r="J57" s="51" t="str">
        <f>IF(times!AA57="","",times!AA57/'2016 all SS times'!J$3)</f>
        <v/>
      </c>
      <c r="K57" s="51" t="str">
        <f>IF(times!W57="","",times!W57/'2016 all SS times'!K$3)</f>
        <v/>
      </c>
      <c r="L57" s="51" t="str">
        <f>IF(times!AB57="","",times!AB57/'2016 all SS times'!L$3)</f>
        <v/>
      </c>
      <c r="M57" s="51" t="str">
        <f>IF(times!AC57="","",times!AC57/'2016 all SS times'!M$3)</f>
        <v/>
      </c>
      <c r="N57" s="51">
        <f>IF(times!AD57="","",times!AD57/'2016 all SS times'!N$3)</f>
        <v>1.4826388888888889E-2</v>
      </c>
      <c r="O57" s="51" t="str">
        <f>IF(times!AE57="","",times!AE57/'2016 all SS times'!O$3)</f>
        <v/>
      </c>
      <c r="P57" s="51" t="str">
        <f>IF(times!AE57="","",times!AE57/'2016 all SS times'!P$3)</f>
        <v/>
      </c>
    </row>
    <row r="58" spans="1:16" x14ac:dyDescent="0.3">
      <c r="A58" t="s">
        <v>76</v>
      </c>
      <c r="B58" s="51" t="str">
        <f t="shared" si="2"/>
        <v/>
      </c>
      <c r="C58" s="51"/>
      <c r="D58" s="51"/>
      <c r="E58" s="51"/>
      <c r="G58" s="51" t="str">
        <f>IF(times!X58="","",times!X58/'2016 all SS times'!G$3)</f>
        <v/>
      </c>
      <c r="H58" s="51" t="str">
        <f>IF(times!Y58="","",times!Y58/'2016 all SS times'!H$3)</f>
        <v/>
      </c>
      <c r="I58" s="51" t="str">
        <f>IF(times!Z58="","",times!Z58/'2016 all SS times'!I$3)</f>
        <v/>
      </c>
      <c r="J58" s="51" t="str">
        <f>IF(times!AA58="","",times!AA58/'2016 all SS times'!J$3)</f>
        <v/>
      </c>
      <c r="K58" s="51" t="str">
        <f>IF(times!W58="","",times!W58/'2016 all SS times'!K$3)</f>
        <v/>
      </c>
      <c r="L58" s="51">
        <f>IF(times!AB58="","",times!AB58/'2016 all SS times'!L$3)</f>
        <v>1.4719788320549923E-2</v>
      </c>
      <c r="M58" s="51">
        <f>IF(times!AC58="","",times!AC58/'2016 all SS times'!M$3)</f>
        <v>1.4428081344215148E-2</v>
      </c>
      <c r="N58" s="51">
        <f>IF(times!AD58="","",times!AD58/'2016 all SS times'!N$3)</f>
        <v>1.5243055555555557E-2</v>
      </c>
      <c r="O58" s="51" t="str">
        <f>IF(times!AE58="","",times!AE58/'2016 all SS times'!O$3)</f>
        <v/>
      </c>
      <c r="P58" s="51" t="str">
        <f>IF(times!AE58="","",times!AE58/'2016 all SS times'!P$3)</f>
        <v/>
      </c>
    </row>
    <row r="59" spans="1:16" x14ac:dyDescent="0.3">
      <c r="A59" t="s">
        <v>358</v>
      </c>
      <c r="B59" s="51" t="str">
        <f t="shared" si="2"/>
        <v/>
      </c>
      <c r="C59" s="51"/>
      <c r="D59" s="51"/>
      <c r="E59" s="51"/>
      <c r="G59" s="51">
        <f>IF(times!X59="","",times!X59/'2016 all SS times'!G$3)</f>
        <v>1.8491932165255378E-2</v>
      </c>
      <c r="H59" s="51" t="str">
        <f>IF(times!Y59="","",times!Y59/'2016 all SS times'!H$3)</f>
        <v/>
      </c>
      <c r="I59" s="51" t="str">
        <f>IF(times!Z59="","",times!Z59/'2016 all SS times'!I$3)</f>
        <v/>
      </c>
      <c r="J59" s="51" t="str">
        <f>IF(times!AA59="","",times!AA59/'2016 all SS times'!J$3)</f>
        <v/>
      </c>
      <c r="K59" s="51" t="str">
        <f>IF(times!W59="","",times!W59/'2016 all SS times'!K$3)</f>
        <v/>
      </c>
      <c r="L59" s="51" t="str">
        <f>IF(times!AB59="","",times!AB59/'2016 all SS times'!L$3)</f>
        <v/>
      </c>
      <c r="M59" s="51" t="str">
        <f>IF(times!AC59="","",times!AC59/'2016 all SS times'!M$3)</f>
        <v/>
      </c>
      <c r="N59" s="51" t="str">
        <f>IF(times!AD59="","",times!AD59/'2016 all SS times'!N$3)</f>
        <v/>
      </c>
      <c r="O59" s="51" t="str">
        <f>IF(times!AE59="","",times!AE59/'2016 all SS times'!O$3)</f>
        <v/>
      </c>
      <c r="P59" s="51" t="str">
        <f>IF(times!AE59="","",times!AE59/'2016 all SS times'!P$3)</f>
        <v/>
      </c>
    </row>
    <row r="60" spans="1:16" x14ac:dyDescent="0.3">
      <c r="A60" t="s">
        <v>148</v>
      </c>
      <c r="B60" s="51" t="str">
        <f t="shared" si="2"/>
        <v/>
      </c>
      <c r="C60" s="51"/>
      <c r="D60" s="51"/>
      <c r="E60" s="51"/>
      <c r="G60" s="51" t="str">
        <f>IF(times!X60="","",times!X60/'2016 all SS times'!G$3)</f>
        <v/>
      </c>
      <c r="H60" s="51" t="str">
        <f>IF(times!Y60="","",times!Y60/'2016 all SS times'!H$3)</f>
        <v/>
      </c>
      <c r="I60" s="51" t="str">
        <f>IF(times!Z60="","",times!Z60/'2016 all SS times'!I$3)</f>
        <v/>
      </c>
      <c r="J60" s="51">
        <f>IF(times!AA60="","",times!AA60/'2016 all SS times'!J$3)</f>
        <v>1.4483645456457134E-2</v>
      </c>
      <c r="K60" s="51" t="str">
        <f>IF(times!W60="","",times!W60/'2016 all SS times'!K$3)</f>
        <v/>
      </c>
      <c r="L60" s="51" t="str">
        <f>IF(times!AB60="","",times!AB60/'2016 all SS times'!L$3)</f>
        <v/>
      </c>
      <c r="M60" s="51" t="str">
        <f>IF(times!AC60="","",times!AC60/'2016 all SS times'!M$3)</f>
        <v/>
      </c>
      <c r="N60" s="51">
        <f>IF(times!AD60="","",times!AD60/'2016 all SS times'!N$3)</f>
        <v>1.3946759259259258E-2</v>
      </c>
      <c r="O60" s="51" t="str">
        <f>IF(times!AE60="","",times!AE60/'2016 all SS times'!O$3)</f>
        <v/>
      </c>
      <c r="P60" s="51" t="str">
        <f>IF(times!AE60="","",times!AE60/'2016 all SS times'!P$3)</f>
        <v/>
      </c>
    </row>
    <row r="61" spans="1:16" x14ac:dyDescent="0.3">
      <c r="A61" t="s">
        <v>324</v>
      </c>
      <c r="B61" s="51" t="str">
        <f t="shared" si="2"/>
        <v/>
      </c>
      <c r="C61" s="51"/>
      <c r="D61" s="51"/>
      <c r="E61" s="51"/>
      <c r="G61" s="51" t="str">
        <f>IF(times!I61="","",times!I61/'2016 all SS times'!G$3)</f>
        <v/>
      </c>
      <c r="H61" s="51" t="str">
        <f>IF(times!J61="","",times!J61/'2016 all SS times'!H$3)</f>
        <v/>
      </c>
      <c r="I61" s="51" t="str">
        <f>IF(times!K61="","",times!K61/'2016 all SS times'!I$3)</f>
        <v/>
      </c>
      <c r="J61" s="51" t="str">
        <f>IF(times!L61="","",times!L61/'2016 all SS times'!J$3)</f>
        <v/>
      </c>
      <c r="K61" s="51" t="str">
        <f>IF(times!M61="","",times!M61/'2016 all SS times'!K$3)</f>
        <v/>
      </c>
      <c r="L61" s="51" t="str">
        <f>IF(times!N61="","",times!N61/'2016 all SS times'!L$3)</f>
        <v/>
      </c>
      <c r="M61" s="51" t="str">
        <f>IF(times!O61="","",times!O61/'2016 all SS times'!M$3)</f>
        <v/>
      </c>
      <c r="N61" s="51" t="str">
        <f>IF(times!P61="","",times!P61/'2016 all SS times'!N$3)</f>
        <v/>
      </c>
      <c r="O61" s="51" t="str">
        <f>IF(times!Q61="","",times!Q61/'2016 all SS times'!O$3)</f>
        <v/>
      </c>
      <c r="P61" s="51" t="str">
        <f>IF(times!R61="","",times!R61/'2016 all SS times'!P$3)</f>
        <v/>
      </c>
    </row>
    <row r="62" spans="1:16" x14ac:dyDescent="0.3">
      <c r="A62" t="s">
        <v>42</v>
      </c>
      <c r="B62" s="51" t="str">
        <f t="shared" si="2"/>
        <v/>
      </c>
      <c r="C62" s="51"/>
      <c r="D62" s="51"/>
      <c r="E62" s="51"/>
      <c r="G62" s="51">
        <f>IF(times!X62="","",times!X62/'2016 all SS times'!G$3)</f>
        <v>1.1919846342625579E-2</v>
      </c>
      <c r="H62" s="51" t="str">
        <f>IF(times!Y62="","",times!Y62/'2016 all SS times'!H$3)</f>
        <v/>
      </c>
      <c r="I62" s="51" t="str">
        <f>IF(times!Z62="","",times!Z62/'2016 all SS times'!I$3)</f>
        <v/>
      </c>
      <c r="J62" s="51" t="str">
        <f>IF(times!AA62="","",times!AA62/'2016 all SS times'!J$3)</f>
        <v/>
      </c>
      <c r="K62" s="51" t="str">
        <f>IF(times!W62="","",times!W62/'2016 all SS times'!K$3)</f>
        <v/>
      </c>
      <c r="L62" s="51" t="str">
        <f>IF(times!AB62="","",times!AB62/'2016 all SS times'!L$3)</f>
        <v/>
      </c>
      <c r="M62" s="51" t="str">
        <f>IF(times!AC62="","",times!AC62/'2016 all SS times'!M$3)</f>
        <v/>
      </c>
      <c r="N62" s="51" t="str">
        <f>IF(times!AD62="","",times!AD62/'2016 all SS times'!N$3)</f>
        <v/>
      </c>
      <c r="O62" s="51" t="str">
        <f>IF(times!AE62="","",times!AE62/'2016 all SS times'!O$3)</f>
        <v/>
      </c>
      <c r="P62" s="51" t="str">
        <f>IF(times!AE62="","",times!AE62/'2016 all SS times'!P$3)</f>
        <v/>
      </c>
    </row>
    <row r="63" spans="1:16" x14ac:dyDescent="0.3">
      <c r="A63" t="s">
        <v>118</v>
      </c>
      <c r="B63" s="51" t="str">
        <f t="shared" si="2"/>
        <v/>
      </c>
      <c r="C63" s="51"/>
      <c r="D63" s="51"/>
      <c r="E63" s="51"/>
      <c r="G63" s="51" t="str">
        <f>IF(times!X63="","",times!X63/'2016 all SS times'!G$3)</f>
        <v/>
      </c>
      <c r="H63" s="51" t="str">
        <f>IF(times!Y63="","",times!Y63/'2016 all SS times'!H$3)</f>
        <v/>
      </c>
      <c r="I63" s="51" t="str">
        <f>IF(times!Z63="","",times!Z63/'2016 all SS times'!I$3)</f>
        <v/>
      </c>
      <c r="J63" s="51" t="str">
        <f>IF(times!AA63="","",times!AA63/'2016 all SS times'!J$3)</f>
        <v/>
      </c>
      <c r="K63" s="51" t="str">
        <f>IF(times!W63="","",times!W63/'2016 all SS times'!K$3)</f>
        <v/>
      </c>
      <c r="L63" s="51" t="str">
        <f>IF(times!AB63="","",times!AB63/'2016 all SS times'!L$3)</f>
        <v/>
      </c>
      <c r="M63" s="51" t="str">
        <f>IF(times!AC63="","",times!AC63/'2016 all SS times'!M$3)</f>
        <v/>
      </c>
      <c r="N63" s="51">
        <f>IF(times!AD63="","",times!AD63/'2016 all SS times'!N$3)</f>
        <v>1.7523148148148149E-2</v>
      </c>
      <c r="O63" s="51" t="str">
        <f>IF(times!AE63="","",times!AE63/'2016 all SS times'!O$3)</f>
        <v/>
      </c>
      <c r="P63" s="51" t="str">
        <f>IF(times!AE63="","",times!AE63/'2016 all SS times'!P$3)</f>
        <v/>
      </c>
    </row>
    <row r="64" spans="1:16" x14ac:dyDescent="0.3">
      <c r="A64" t="s">
        <v>230</v>
      </c>
      <c r="B64" s="51" t="str">
        <f t="shared" si="2"/>
        <v/>
      </c>
      <c r="C64" s="51"/>
      <c r="D64" s="51"/>
      <c r="E64" s="51"/>
      <c r="G64" s="51" t="str">
        <f>IF(times!X64="","",times!X64/'2016 all SS times'!G$3)</f>
        <v/>
      </c>
      <c r="H64" s="51" t="str">
        <f>IF(times!Y64="","",times!Y64/'2016 all SS times'!H$3)</f>
        <v/>
      </c>
      <c r="I64" s="51" t="str">
        <f>IF(times!Z64="","",times!Z64/'2016 all SS times'!I$3)</f>
        <v/>
      </c>
      <c r="J64" s="51" t="str">
        <f>IF(times!AA64="","",times!AA64/'2016 all SS times'!J$3)</f>
        <v/>
      </c>
      <c r="K64" s="51" t="str">
        <f>IF(times!W64="","",times!W64/'2016 all SS times'!K$3)</f>
        <v/>
      </c>
      <c r="L64" s="51" t="str">
        <f>IF(times!AB64="","",times!AB64/'2016 all SS times'!L$3)</f>
        <v/>
      </c>
      <c r="M64" s="51" t="str">
        <f>IF(times!AC64="","",times!AC64/'2016 all SS times'!M$3)</f>
        <v/>
      </c>
      <c r="N64" s="51">
        <f>IF(times!AD64="","",times!AD64/'2016 all SS times'!N$3)</f>
        <v>2.7303240740740743E-2</v>
      </c>
      <c r="O64" s="51" t="str">
        <f>IF(times!AE64="","",times!AE64/'2016 all SS times'!O$3)</f>
        <v/>
      </c>
      <c r="P64" s="51" t="str">
        <f>IF(times!AE64="","",times!AE64/'2016 all SS times'!P$3)</f>
        <v/>
      </c>
    </row>
    <row r="65" spans="1:16" x14ac:dyDescent="0.3">
      <c r="A65" t="s">
        <v>108</v>
      </c>
      <c r="B65" s="51" t="str">
        <f t="shared" si="2"/>
        <v/>
      </c>
      <c r="C65" s="51"/>
      <c r="D65" s="51"/>
      <c r="E65" s="51"/>
      <c r="G65" s="51" t="str">
        <f>IF(times!I65="","",times!I65/'2016 all SS times'!G$3)</f>
        <v/>
      </c>
      <c r="H65" s="51" t="str">
        <f>IF(times!J65="","",times!J65/'2016 all SS times'!H$3)</f>
        <v/>
      </c>
      <c r="I65" s="51" t="str">
        <f>IF(times!K65="","",times!K65/'2016 all SS times'!I$3)</f>
        <v/>
      </c>
      <c r="J65" s="51" t="str">
        <f>IF(times!L65="","",times!L65/'2016 all SS times'!J$3)</f>
        <v/>
      </c>
      <c r="K65" s="51" t="str">
        <f>IF(times!M65="","",times!M65/'2016 all SS times'!K$3)</f>
        <v/>
      </c>
      <c r="L65" s="51" t="str">
        <f>IF(times!N65="","",times!N65/'2016 all SS times'!L$3)</f>
        <v/>
      </c>
      <c r="M65" s="51" t="str">
        <f>IF(times!O65="","",times!O65/'2016 all SS times'!M$3)</f>
        <v/>
      </c>
      <c r="N65" s="51" t="str">
        <f>IF(times!P65="","",times!P65/'2016 all SS times'!N$3)</f>
        <v/>
      </c>
      <c r="O65" s="51" t="str">
        <f>IF(times!Q65="","",times!Q65/'2016 all SS times'!O$3)</f>
        <v/>
      </c>
      <c r="P65" s="51" t="str">
        <f>IF(times!R65="","",times!R65/'2016 all SS times'!P$3)</f>
        <v/>
      </c>
    </row>
    <row r="66" spans="1:16" x14ac:dyDescent="0.3">
      <c r="A66" t="s">
        <v>95</v>
      </c>
      <c r="B66" s="51" t="str">
        <f t="shared" si="2"/>
        <v/>
      </c>
      <c r="C66" s="51"/>
      <c r="D66" s="51"/>
      <c r="E66" s="51"/>
      <c r="G66" s="51" t="str">
        <f>IF(times!I66="","",times!I66/'2016 all SS times'!G$3)</f>
        <v/>
      </c>
      <c r="H66" s="51" t="str">
        <f>IF(times!J66="","",times!J66/'2016 all SS times'!H$3)</f>
        <v/>
      </c>
      <c r="I66" s="51" t="str">
        <f>IF(times!K66="","",times!K66/'2016 all SS times'!I$3)</f>
        <v/>
      </c>
      <c r="J66" s="51" t="str">
        <f>IF(times!L66="","",times!L66/'2016 all SS times'!J$3)</f>
        <v/>
      </c>
      <c r="K66" s="51" t="str">
        <f>IF(times!M66="","",times!M66/'2016 all SS times'!K$3)</f>
        <v/>
      </c>
      <c r="L66" s="51" t="str">
        <f>IF(times!N66="","",times!N66/'2016 all SS times'!L$3)</f>
        <v/>
      </c>
      <c r="M66" s="51" t="str">
        <f>IF(times!O66="","",times!O66/'2016 all SS times'!M$3)</f>
        <v/>
      </c>
      <c r="N66" s="51" t="str">
        <f>IF(times!P66="","",times!P66/'2016 all SS times'!N$3)</f>
        <v/>
      </c>
      <c r="O66" s="51" t="str">
        <f>IF(times!Q66="","",times!Q66/'2016 all SS times'!O$3)</f>
        <v/>
      </c>
      <c r="P66" s="51" t="str">
        <f>IF(times!R66="","",times!R66/'2016 all SS times'!P$3)</f>
        <v/>
      </c>
    </row>
    <row r="67" spans="1:16" x14ac:dyDescent="0.3">
      <c r="A67" t="s">
        <v>196</v>
      </c>
      <c r="B67" s="51" t="str">
        <f t="shared" si="2"/>
        <v/>
      </c>
      <c r="C67" s="51"/>
      <c r="D67" s="51"/>
      <c r="E67" s="51"/>
      <c r="G67" s="51" t="str">
        <f>IF(times!I67="","",times!I67/'2016 all SS times'!G$3)</f>
        <v/>
      </c>
      <c r="H67" s="51" t="str">
        <f>IF(times!J67="","",times!J67/'2016 all SS times'!H$3)</f>
        <v/>
      </c>
      <c r="I67" s="51" t="str">
        <f>IF(times!K67="","",times!K67/'2016 all SS times'!I$3)</f>
        <v/>
      </c>
      <c r="J67" s="51" t="str">
        <f>IF(times!L67="","",times!L67/'2016 all SS times'!J$3)</f>
        <v/>
      </c>
      <c r="K67" s="51" t="str">
        <f>IF(times!M67="","",times!M67/'2016 all SS times'!K$3)</f>
        <v/>
      </c>
      <c r="L67" s="51" t="str">
        <f>IF(times!N67="","",times!N67/'2016 all SS times'!L$3)</f>
        <v/>
      </c>
      <c r="M67" s="51" t="str">
        <f>IF(times!O67="","",times!O67/'2016 all SS times'!M$3)</f>
        <v/>
      </c>
      <c r="N67" s="51" t="str">
        <f>IF(times!P67="","",times!P67/'2016 all SS times'!N$3)</f>
        <v/>
      </c>
      <c r="O67" s="51" t="str">
        <f>IF(times!Q67="","",times!Q67/'2016 all SS times'!O$3)</f>
        <v/>
      </c>
      <c r="P67" s="51" t="str">
        <f>IF(times!R67="","",times!R67/'2016 all SS times'!P$3)</f>
        <v/>
      </c>
    </row>
    <row r="68" spans="1:16" x14ac:dyDescent="0.3">
      <c r="A68" t="s">
        <v>64</v>
      </c>
      <c r="B68" s="51" t="str">
        <f t="shared" si="2"/>
        <v/>
      </c>
      <c r="C68" s="51"/>
      <c r="D68" s="51"/>
      <c r="E68" s="51"/>
      <c r="G68" s="51" t="str">
        <f>IF(times!I68="","",times!I68/'2016 all SS times'!G$3)</f>
        <v/>
      </c>
      <c r="H68" s="51" t="str">
        <f>IF(times!J68="","",times!J68/'2016 all SS times'!H$3)</f>
        <v/>
      </c>
      <c r="I68" s="51" t="str">
        <f>IF(times!K68="","",times!K68/'2016 all SS times'!I$3)</f>
        <v/>
      </c>
      <c r="J68" s="51" t="str">
        <f>IF(times!L68="","",times!L68/'2016 all SS times'!J$3)</f>
        <v/>
      </c>
      <c r="K68" s="51" t="str">
        <f>IF(times!M68="","",times!M68/'2016 all SS times'!K$3)</f>
        <v/>
      </c>
      <c r="L68" s="51" t="str">
        <f>IF(times!N68="","",times!N68/'2016 all SS times'!L$3)</f>
        <v/>
      </c>
      <c r="M68" s="51" t="str">
        <f>IF(times!O68="","",times!O68/'2016 all SS times'!M$3)</f>
        <v/>
      </c>
      <c r="N68" s="51" t="str">
        <f>IF(times!P68="","",times!P68/'2016 all SS times'!N$3)</f>
        <v/>
      </c>
      <c r="O68" s="51" t="str">
        <f>IF(times!Q68="","",times!Q68/'2016 all SS times'!O$3)</f>
        <v/>
      </c>
      <c r="P68" s="51" t="str">
        <f>IF(times!R68="","",times!R68/'2016 all SS times'!P$3)</f>
        <v/>
      </c>
    </row>
    <row r="69" spans="1:16" x14ac:dyDescent="0.3">
      <c r="A69" t="s">
        <v>439</v>
      </c>
      <c r="B69" s="51" t="str">
        <f t="shared" ref="B69:B77" si="3">IF(COUNT(G69:P69)&gt;3,MEDIAN(G69:P69),"")</f>
        <v/>
      </c>
      <c r="C69" s="51"/>
      <c r="D69" s="51"/>
      <c r="E69" s="51"/>
      <c r="G69" s="51" t="str">
        <f>IF(times!I69="","",times!I69/'2016 all SS times'!G$3)</f>
        <v/>
      </c>
      <c r="H69" s="51" t="str">
        <f>IF(times!J69="","",times!J69/'2016 all SS times'!H$3)</f>
        <v/>
      </c>
      <c r="I69" s="51" t="str">
        <f>IF(times!K69="","",times!K69/'2016 all SS times'!I$3)</f>
        <v/>
      </c>
      <c r="J69" s="51" t="str">
        <f>IF(times!L69="","",times!L69/'2016 all SS times'!J$3)</f>
        <v/>
      </c>
      <c r="K69" s="51" t="str">
        <f>IF(times!M69="","",times!M69/'2016 all SS times'!K$3)</f>
        <v/>
      </c>
      <c r="L69" s="51" t="str">
        <f>IF(times!N69="","",times!N69/'2016 all SS times'!L$3)</f>
        <v/>
      </c>
      <c r="M69" s="51" t="str">
        <f>IF(times!O69="","",times!O69/'2016 all SS times'!M$3)</f>
        <v/>
      </c>
      <c r="N69" s="51" t="str">
        <f>IF(times!P69="","",times!P69/'2016 all SS times'!N$3)</f>
        <v/>
      </c>
      <c r="O69" s="51" t="str">
        <f>IF(times!Q69="","",times!Q69/'2016 all SS times'!O$3)</f>
        <v/>
      </c>
      <c r="P69" s="51" t="str">
        <f>IF(times!R69="","",times!R69/'2016 all SS times'!P$3)</f>
        <v/>
      </c>
    </row>
    <row r="70" spans="1:16" x14ac:dyDescent="0.3">
      <c r="A70" t="s">
        <v>527</v>
      </c>
      <c r="B70" s="51" t="str">
        <f t="shared" si="3"/>
        <v/>
      </c>
      <c r="C70" s="51"/>
      <c r="D70" s="51"/>
      <c r="E70" s="51"/>
      <c r="G70" s="51" t="str">
        <f>IF(times!X70="","",times!X70/'2016 all SS times'!G$3)</f>
        <v/>
      </c>
      <c r="H70" s="51">
        <v>1.9120370370370371E-2</v>
      </c>
      <c r="I70" s="51" t="str">
        <f>IF(times!Z70="","",times!Z70/'2016 all SS times'!I$3)</f>
        <v/>
      </c>
      <c r="J70" s="51" t="str">
        <f>IF(times!AA70="","",times!AA70/'2016 all SS times'!J$3)</f>
        <v/>
      </c>
      <c r="K70" s="51">
        <v>2.0682870370370372E-2</v>
      </c>
      <c r="L70" s="51" t="str">
        <f>IF(times!AB70="","",times!AB70/'2016 all SS times'!L$3)</f>
        <v/>
      </c>
      <c r="M70" s="51" t="str">
        <f>IF(times!AC70="","",times!AC70/'2016 all SS times'!M$3)</f>
        <v/>
      </c>
      <c r="N70" s="51" t="str">
        <f>IF(times!AD70="","",times!AD70/'2016 all SS times'!N$3)</f>
        <v/>
      </c>
      <c r="O70" s="51" t="str">
        <f>IF(times!AE70="","",times!AE70/'2016 all SS times'!O$3)</f>
        <v/>
      </c>
      <c r="P70" s="51" t="str">
        <f>IF(times!AE70="","",times!AE70/'2016 all SS times'!P$3)</f>
        <v/>
      </c>
    </row>
    <row r="71" spans="1:16" x14ac:dyDescent="0.3">
      <c r="A71" t="s">
        <v>138</v>
      </c>
      <c r="B71" s="51" t="str">
        <f t="shared" si="3"/>
        <v/>
      </c>
      <c r="C71" s="51"/>
      <c r="D71" s="51"/>
      <c r="E71" s="51"/>
      <c r="G71" s="51" t="str">
        <f>IF(times!X71="","",times!X71/'2016 all SS times'!G$3)</f>
        <v/>
      </c>
      <c r="H71" s="51" t="str">
        <f>IF(times!Y71="","",times!Y71/'2016 all SS times'!H$3)</f>
        <v/>
      </c>
      <c r="I71" s="51" t="str">
        <f>IF(times!Z71="","",times!Z71/'2016 all SS times'!I$3)</f>
        <v/>
      </c>
      <c r="J71" s="51" t="str">
        <f>IF(times!AA71="","",times!AA71/'2016 all SS times'!J$3)</f>
        <v/>
      </c>
      <c r="K71" s="51">
        <f>IF(times!W71="","",times!W71/'2016 all SS times'!K$3)</f>
        <v>1.2464873469064875E-2</v>
      </c>
      <c r="L71" s="51" t="str">
        <f>IF(times!AB71="","",times!AB71/'2016 all SS times'!L$3)</f>
        <v/>
      </c>
      <c r="M71" s="51">
        <f>IF(times!AC71="","",times!AC71/'2016 all SS times'!M$3)</f>
        <v>1.3172415687480106E-2</v>
      </c>
      <c r="N71" s="51" t="str">
        <f>IF(times!AD71="","",times!AD71/'2016 all SS times'!N$3)</f>
        <v/>
      </c>
      <c r="O71" s="51" t="str">
        <f>IF(times!AE71="","",times!AE71/'2016 all SS times'!O$3)</f>
        <v/>
      </c>
      <c r="P71" s="51" t="str">
        <f>IF(times!AE71="","",times!AE71/'2016 all SS times'!P$3)</f>
        <v/>
      </c>
    </row>
    <row r="72" spans="1:16" x14ac:dyDescent="0.3">
      <c r="A72" t="s">
        <v>120</v>
      </c>
      <c r="B72" s="51" t="str">
        <f t="shared" si="3"/>
        <v/>
      </c>
      <c r="C72" s="51"/>
      <c r="D72" s="51"/>
      <c r="E72" s="51"/>
      <c r="G72" s="51" t="str">
        <f>IF(times!X72="","",times!X72/'2016 all SS times'!G$3)</f>
        <v/>
      </c>
      <c r="H72" s="51" t="str">
        <f>IF(times!Y72="","",times!Y72/'2016 all SS times'!H$3)</f>
        <v/>
      </c>
      <c r="I72" s="51" t="str">
        <f>IF(times!Z72="","",times!Z72/'2016 all SS times'!I$3)</f>
        <v/>
      </c>
      <c r="J72" s="51">
        <f>IF(times!AA72="","",times!AA72/'2016 all SS times'!J$3)</f>
        <v>1.7711566440539131E-2</v>
      </c>
      <c r="K72" s="51" t="str">
        <f>IF(times!W72="","",times!W72/'2016 all SS times'!K$3)</f>
        <v/>
      </c>
      <c r="L72" s="51">
        <f>IF(times!AB72="","",times!AB72/'2016 all SS times'!L$3)</f>
        <v>1.7943892899374227E-2</v>
      </c>
      <c r="M72" s="51" t="str">
        <f>IF(times!AC72="","",times!AC72/'2016 all SS times'!M$3)</f>
        <v/>
      </c>
      <c r="N72" s="51" t="str">
        <f>IF(times!AD72="","",times!AD72/'2016 all SS times'!N$3)</f>
        <v/>
      </c>
      <c r="O72" s="51" t="str">
        <f>IF(times!AE72="","",times!AE72/'2016 all SS times'!O$3)</f>
        <v/>
      </c>
      <c r="P72" s="51" t="str">
        <f>IF(times!AE72="","",times!AE72/'2016 all SS times'!P$3)</f>
        <v/>
      </c>
    </row>
    <row r="73" spans="1:16" x14ac:dyDescent="0.3">
      <c r="A73" t="s">
        <v>26</v>
      </c>
      <c r="B73" s="51" t="str">
        <f t="shared" si="3"/>
        <v/>
      </c>
      <c r="C73" s="51"/>
      <c r="D73" s="51"/>
      <c r="E73" s="51"/>
      <c r="G73" s="51" t="str">
        <f>IF(times!I73="","",times!I73/'2016 all SS times'!G$3)</f>
        <v/>
      </c>
      <c r="H73" s="51" t="str">
        <f>IF(times!J73="","",times!J73/'2016 all SS times'!H$3)</f>
        <v/>
      </c>
      <c r="I73" s="51" t="str">
        <f>IF(times!K73="","",times!K73/'2016 all SS times'!I$3)</f>
        <v/>
      </c>
      <c r="J73" s="51" t="str">
        <f>IF(times!L73="","",times!L73/'2016 all SS times'!J$3)</f>
        <v/>
      </c>
      <c r="K73" s="51" t="str">
        <f>IF(times!M73="","",times!M73/'2016 all SS times'!K$3)</f>
        <v/>
      </c>
      <c r="L73" s="51" t="str">
        <f>IF(times!N73="","",times!N73/'2016 all SS times'!L$3)</f>
        <v/>
      </c>
      <c r="M73" s="51" t="str">
        <f>IF(times!O73="","",times!O73/'2016 all SS times'!M$3)</f>
        <v/>
      </c>
      <c r="N73" s="51" t="str">
        <f>IF(times!P73="","",times!P73/'2016 all SS times'!N$3)</f>
        <v/>
      </c>
      <c r="O73" s="51" t="str">
        <f>IF(times!Q73="","",times!Q73/'2016 all SS times'!O$3)</f>
        <v/>
      </c>
      <c r="P73" s="51" t="str">
        <f>IF(times!R73="","",times!R73/'2016 all SS times'!P$3)</f>
        <v/>
      </c>
    </row>
    <row r="74" spans="1:16" x14ac:dyDescent="0.3">
      <c r="A74" t="s">
        <v>568</v>
      </c>
      <c r="B74" s="51" t="str">
        <f t="shared" si="3"/>
        <v/>
      </c>
      <c r="C74" s="51"/>
      <c r="D74" s="51"/>
      <c r="E74" s="51"/>
      <c r="G74" s="51" t="str">
        <f>IF(times!I74="","",times!I74/'2016 all SS times'!G$3)</f>
        <v/>
      </c>
      <c r="H74" s="51" t="str">
        <f>IF(times!J74="","",times!J74/'2016 all SS times'!H$3)</f>
        <v/>
      </c>
      <c r="I74" s="51" t="str">
        <f>IF(times!K74="","",times!K74/'2016 all SS times'!I$3)</f>
        <v/>
      </c>
      <c r="J74" s="51" t="str">
        <f>IF(times!L74="","",times!L74/'2016 all SS times'!J$3)</f>
        <v/>
      </c>
      <c r="K74" s="51" t="str">
        <f>IF(times!M74="","",times!M74/'2016 all SS times'!K$3)</f>
        <v/>
      </c>
      <c r="L74" s="51" t="str">
        <f>IF(times!N74="","",times!N74/'2016 all SS times'!L$3)</f>
        <v/>
      </c>
      <c r="M74" s="51" t="str">
        <f>IF(times!O74="","",times!O74/'2016 all SS times'!M$3)</f>
        <v/>
      </c>
      <c r="N74" s="51" t="str">
        <f>IF(times!P74="","",times!P74/'2016 all SS times'!N$3)</f>
        <v/>
      </c>
      <c r="O74" s="51" t="str">
        <f>IF(times!Q74="","",times!Q74/'2016 all SS times'!O$3)</f>
        <v/>
      </c>
      <c r="P74" s="51" t="str">
        <f>IF(times!R74="","",times!R74/'2016 all SS times'!P$3)</f>
        <v/>
      </c>
    </row>
    <row r="75" spans="1:16" x14ac:dyDescent="0.3">
      <c r="A75" t="s">
        <v>24</v>
      </c>
      <c r="B75" s="51" t="str">
        <f t="shared" si="3"/>
        <v/>
      </c>
      <c r="C75" s="51"/>
      <c r="D75" s="51"/>
      <c r="E75" s="51"/>
      <c r="G75" s="51" t="str">
        <f>IF(times!I75="","",times!I75/'2016 all SS times'!G$3)</f>
        <v/>
      </c>
      <c r="H75" s="51" t="str">
        <f>IF(times!J75="","",times!J75/'2016 all SS times'!H$3)</f>
        <v/>
      </c>
      <c r="I75" s="51" t="str">
        <f>IF(times!K75="","",times!K75/'2016 all SS times'!I$3)</f>
        <v/>
      </c>
      <c r="J75" s="51" t="str">
        <f>IF(times!L75="","",times!L75/'2016 all SS times'!J$3)</f>
        <v/>
      </c>
      <c r="K75" s="51" t="str">
        <f>IF(times!M75="","",times!M75/'2016 all SS times'!K$3)</f>
        <v/>
      </c>
      <c r="L75" s="51" t="str">
        <f>IF(times!N75="","",times!N75/'2016 all SS times'!L$3)</f>
        <v/>
      </c>
      <c r="M75" s="51" t="str">
        <f>IF(times!O75="","",times!O75/'2016 all SS times'!M$3)</f>
        <v/>
      </c>
      <c r="N75" s="51" t="str">
        <f>IF(times!P75="","",times!P75/'2016 all SS times'!N$3)</f>
        <v/>
      </c>
      <c r="O75" s="51" t="str">
        <f>IF(times!Q75="","",times!Q75/'2016 all SS times'!O$3)</f>
        <v/>
      </c>
      <c r="P75" s="51" t="str">
        <f>IF(times!R75="","",times!R75/'2016 all SS times'!P$3)</f>
        <v/>
      </c>
    </row>
    <row r="76" spans="1:16" x14ac:dyDescent="0.3">
      <c r="A76" t="s">
        <v>36</v>
      </c>
      <c r="B76" s="51" t="str">
        <f t="shared" si="3"/>
        <v/>
      </c>
      <c r="C76" s="51"/>
      <c r="D76" s="51"/>
      <c r="E76" s="51"/>
      <c r="G76" s="51" t="str">
        <f>IF(times!I76="","",times!I76/'2016 all SS times'!G$3)</f>
        <v/>
      </c>
      <c r="H76" s="51" t="str">
        <f>IF(times!J76="","",times!J76/'2016 all SS times'!H$3)</f>
        <v/>
      </c>
      <c r="I76" s="51" t="str">
        <f>IF(times!K76="","",times!K76/'2016 all SS times'!I$3)</f>
        <v/>
      </c>
      <c r="J76" s="51" t="str">
        <f>IF(times!L76="","",times!L76/'2016 all SS times'!J$3)</f>
        <v/>
      </c>
      <c r="K76" s="51" t="str">
        <f>IF(times!M76="","",times!M76/'2016 all SS times'!K$3)</f>
        <v/>
      </c>
      <c r="L76" s="51" t="str">
        <f>IF(times!N76="","",times!N76/'2016 all SS times'!L$3)</f>
        <v/>
      </c>
      <c r="M76" s="51" t="str">
        <f>IF(times!O76="","",times!O76/'2016 all SS times'!M$3)</f>
        <v/>
      </c>
      <c r="N76" s="51" t="str">
        <f>IF(times!P76="","",times!P76/'2016 all SS times'!N$3)</f>
        <v/>
      </c>
      <c r="O76" s="51" t="str">
        <f>IF(times!Q76="","",times!Q76/'2016 all SS times'!O$3)</f>
        <v/>
      </c>
      <c r="P76" s="51" t="str">
        <f>IF(times!R76="","",times!R76/'2016 all SS times'!P$3)</f>
        <v/>
      </c>
    </row>
    <row r="77" spans="1:16" x14ac:dyDescent="0.3">
      <c r="A77" t="s">
        <v>125</v>
      </c>
      <c r="B77" s="51" t="str">
        <f t="shared" si="3"/>
        <v/>
      </c>
      <c r="C77" s="51"/>
      <c r="D77" s="51"/>
      <c r="E77" s="51"/>
      <c r="G77" s="51">
        <f>IF(times!X77="","",times!X77/'2016 all SS times'!G$3)</f>
        <v>1.3017119019514561E-2</v>
      </c>
      <c r="H77" s="51" t="str">
        <f>IF(times!Y77="","",times!Y77/'2016 all SS times'!H$3)</f>
        <v/>
      </c>
      <c r="I77" s="51" t="str">
        <f>IF(times!Z77="","",times!Z77/'2016 all SS times'!I$3)</f>
        <v/>
      </c>
      <c r="J77" s="51" t="str">
        <f>IF(times!AA77="","",times!AA77/'2016 all SS times'!J$3)</f>
        <v/>
      </c>
      <c r="K77" s="51" t="str">
        <f>IF(times!W77="","",times!W77/'2016 all SS times'!K$3)</f>
        <v/>
      </c>
      <c r="L77" s="51" t="str">
        <f>IF(times!AB77="","",times!AB77/'2016 all SS times'!L$3)</f>
        <v/>
      </c>
      <c r="M77" s="51" t="str">
        <f>IF(times!AC77="","",times!AC77/'2016 all SS times'!M$3)</f>
        <v/>
      </c>
      <c r="N77" s="51" t="str">
        <f>IF(times!AD77="","",times!AD77/'2016 all SS times'!N$3)</f>
        <v/>
      </c>
      <c r="O77" s="51" t="str">
        <f>IF(times!AE77="","",times!AE77/'2016 all SS times'!O$3)</f>
        <v/>
      </c>
      <c r="P77" s="51" t="str">
        <f>IF(times!AE77="","",times!AE77/'2016 all SS times'!P$3)</f>
        <v/>
      </c>
    </row>
    <row r="78" spans="1:16" x14ac:dyDescent="0.3">
      <c r="B78" s="51" t="e">
        <f>MEDIAN(G78:P78)</f>
        <v>#NUM!</v>
      </c>
      <c r="C78" s="51"/>
      <c r="D78" s="51"/>
      <c r="E78" s="5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workbookViewId="0">
      <pane ySplit="1" topLeftCell="A2" activePane="bottomLeft" state="frozen"/>
      <selection pane="bottomLeft" activeCell="C1" sqref="C1:F1048576"/>
    </sheetView>
  </sheetViews>
  <sheetFormatPr defaultColWidth="9.21875" defaultRowHeight="14.4" x14ac:dyDescent="0.3"/>
  <cols>
    <col min="1" max="1" width="15.6640625" style="51" customWidth="1"/>
    <col min="2" max="2" width="9.21875" style="51"/>
    <col min="3" max="6" width="3.21875" style="51" customWidth="1"/>
    <col min="7" max="16384" width="9.21875" style="51"/>
  </cols>
  <sheetData>
    <row r="1" spans="1:15" x14ac:dyDescent="0.3">
      <c r="G1" s="51" t="s">
        <v>268</v>
      </c>
      <c r="H1" s="51" t="s">
        <v>269</v>
      </c>
      <c r="I1" s="51" t="s">
        <v>270</v>
      </c>
      <c r="J1" s="51" t="s">
        <v>271</v>
      </c>
      <c r="K1" s="51" t="s">
        <v>272</v>
      </c>
      <c r="L1" s="51" t="s">
        <v>273</v>
      </c>
      <c r="M1" s="51" t="s">
        <v>274</v>
      </c>
      <c r="N1" s="51" t="s">
        <v>275</v>
      </c>
      <c r="O1" s="51" t="s">
        <v>276</v>
      </c>
    </row>
    <row r="5" spans="1:15" x14ac:dyDescent="0.3">
      <c r="A5" s="51" t="s">
        <v>229</v>
      </c>
      <c r="B5" s="51" t="str">
        <f>'2016 all SS times'!B5</f>
        <v/>
      </c>
    </row>
    <row r="6" spans="1:15" x14ac:dyDescent="0.3">
      <c r="A6" s="51" t="s">
        <v>86</v>
      </c>
      <c r="B6" s="51">
        <f>'2016 all SS times'!B6</f>
        <v>1.5587618432425695E-2</v>
      </c>
      <c r="G6" s="51" t="str">
        <f>IF('2016 all SS times'!K6="",'2016 all SS times'!$B6*'2016 all SS times'!K$3,"")</f>
        <v/>
      </c>
      <c r="H6" s="51">
        <f>IF('2016 all SS times'!G6="",'2016 all SS times'!$B6*'2016 all SS times'!G$3,"")</f>
        <v>1.561978544316503E-2</v>
      </c>
      <c r="I6" s="51">
        <f>IF('2016 all SS times'!H6="",'2016 all SS times'!$B6*'2016 all SS times'!H$3,"")</f>
        <v>1.5763965320923789E-2</v>
      </c>
      <c r="J6" s="51">
        <f>IF('2016 all SS times'!I6="",'2016 all SS times'!$B6*'2016 all SS times'!I$3,"")</f>
        <v>1.6064082546681405E-2</v>
      </c>
      <c r="K6" s="51" t="str">
        <f>IF('2016 all SS times'!J6="",'2016 all SS times'!$B6*'2016 all SS times'!J$3,"")</f>
        <v/>
      </c>
      <c r="L6" s="51" t="str">
        <f>IF('2016 all SS times'!L6="",'2016 all SS times'!$B6*'2016 all SS times'!L$3,"")</f>
        <v/>
      </c>
      <c r="M6" s="51">
        <f>IF('2016 all SS times'!M6="",'2016 all SS times'!$B6*'2016 all SS times'!M$3,"")</f>
        <v>1.4942571645877293E-2</v>
      </c>
      <c r="N6" s="51" t="str">
        <f>IF('2016 all SS times'!N6="",'2016 all SS times'!$B6*'2016 all SS times'!N$3,"")</f>
        <v/>
      </c>
      <c r="O6" s="51" t="str">
        <f>IF('2016 all SS times'!P6="",'2016 all SS times'!$B6*'2016 all SS times'!P$3,"")</f>
        <v/>
      </c>
    </row>
    <row r="7" spans="1:15" x14ac:dyDescent="0.3">
      <c r="A7" s="51" t="s">
        <v>368</v>
      </c>
      <c r="B7" s="51">
        <f>'2016 all SS times'!B7</f>
        <v>1.2570701125002127E-2</v>
      </c>
      <c r="G7" s="51" t="str">
        <f>IF('2016 all SS times'!K7="",'2016 all SS times'!$B7*'2016 all SS times'!K$3,"")</f>
        <v/>
      </c>
      <c r="H7" s="51" t="str">
        <f>IF('2016 all SS times'!G7="",'2016 all SS times'!$B7*'2016 all SS times'!G$3,"")</f>
        <v/>
      </c>
      <c r="I7" s="51">
        <f>IF('2016 all SS times'!H7="",'2016 all SS times'!$B7*'2016 all SS times'!H$3,"")</f>
        <v>1.2712916822624168E-2</v>
      </c>
      <c r="J7" s="51" t="str">
        <f>IF('2016 all SS times'!I7="",'2016 all SS times'!$B7*'2016 all SS times'!I$3,"")</f>
        <v/>
      </c>
      <c r="K7" s="51" t="str">
        <f>IF('2016 all SS times'!J7="",'2016 all SS times'!$B7*'2016 all SS times'!J$3,"")</f>
        <v/>
      </c>
      <c r="L7" s="51" t="str">
        <f>IF('2016 all SS times'!L7="",'2016 all SS times'!$B7*'2016 all SS times'!L$3,"")</f>
        <v/>
      </c>
      <c r="M7" s="51" t="str">
        <f>IF('2016 all SS times'!M7="",'2016 all SS times'!$B7*'2016 all SS times'!M$3,"")</f>
        <v/>
      </c>
      <c r="N7" s="51" t="str">
        <f>IF('2016 all SS times'!N7="",'2016 all SS times'!$B7*'2016 all SS times'!N$3,"")</f>
        <v/>
      </c>
      <c r="O7" s="51" t="str">
        <f>IF('2016 all SS times'!P7="",'2016 all SS times'!$B7*'2016 all SS times'!P$3,"")</f>
        <v/>
      </c>
    </row>
    <row r="8" spans="1:15" x14ac:dyDescent="0.3">
      <c r="A8" s="51" t="s">
        <v>154</v>
      </c>
      <c r="B8" s="51" t="str">
        <f>'2016 all SS times'!B8</f>
        <v/>
      </c>
    </row>
    <row r="9" spans="1:15" x14ac:dyDescent="0.3">
      <c r="A9" s="51" t="s">
        <v>43</v>
      </c>
      <c r="B9" s="51" t="str">
        <f>'2016 all SS times'!B9</f>
        <v/>
      </c>
    </row>
    <row r="10" spans="1:15" x14ac:dyDescent="0.3">
      <c r="A10" s="51" t="s">
        <v>143</v>
      </c>
      <c r="B10" s="51">
        <f>'2016 all SS times'!B10</f>
        <v>1.6407776852091917E-2</v>
      </c>
      <c r="G10" s="51" t="str">
        <f>IF('2016 all SS times'!K10="",'2016 all SS times'!$B10*'2016 all SS times'!K$3,"")</f>
        <v/>
      </c>
      <c r="H10" s="51">
        <f>IF('2016 all SS times'!G10="",'2016 all SS times'!$B10*'2016 all SS times'!G$3,"")</f>
        <v>1.6441636362863103E-2</v>
      </c>
      <c r="I10" s="51">
        <f>IF('2016 all SS times'!H10="",'2016 all SS times'!$B10*'2016 all SS times'!H$3,"")</f>
        <v>1.6593402411736E-2</v>
      </c>
      <c r="J10" s="51">
        <f>IF('2016 all SS times'!I10="",'2016 all SS times'!$B10*'2016 all SS times'!I$3,"")</f>
        <v>1.6909310610993451E-2</v>
      </c>
      <c r="K10" s="51" t="str">
        <f>IF('2016 all SS times'!J10="",'2016 all SS times'!$B10*'2016 all SS times'!J$3,"")</f>
        <v/>
      </c>
      <c r="L10" s="51" t="str">
        <f>IF('2016 all SS times'!L10="",'2016 all SS times'!$B10*'2016 all SS times'!L$3,"")</f>
        <v/>
      </c>
      <c r="M10" s="51">
        <f>IF('2016 all SS times'!M10="",'2016 all SS times'!$B10*'2016 all SS times'!M$3,"")</f>
        <v>1.5728790271895127E-2</v>
      </c>
      <c r="N10" s="51">
        <f>IF('2016 all SS times'!N10="",'2016 all SS times'!$B10*'2016 all SS times'!N$3,"")</f>
        <v>1.6407776852091917E-2</v>
      </c>
      <c r="O10" s="51" t="str">
        <f>IF('2016 all SS times'!P10="",'2016 all SS times'!$B10*'2016 all SS times'!P$3,"")</f>
        <v/>
      </c>
    </row>
    <row r="11" spans="1:15" x14ac:dyDescent="0.3">
      <c r="A11" s="51" t="s">
        <v>384</v>
      </c>
      <c r="B11" s="51">
        <f>'2016 all SS times'!B11</f>
        <v>1.7898398674590962E-2</v>
      </c>
    </row>
    <row r="12" spans="1:15" x14ac:dyDescent="0.3">
      <c r="A12" s="51" t="s">
        <v>376</v>
      </c>
      <c r="B12" s="51">
        <f>'2016 all SS times'!B12</f>
        <v>1.5750373012189553E-2</v>
      </c>
      <c r="G12" s="51" t="str">
        <f>IF('2016 all SS times'!K12="",'2016 all SS times'!$B12*'2016 all SS times'!K$3,"")</f>
        <v/>
      </c>
      <c r="H12" s="51" t="str">
        <f>IF('2016 all SS times'!G12="",'2016 all SS times'!$B12*'2016 all SS times'!G$3,"")</f>
        <v/>
      </c>
      <c r="I12" s="51" t="str">
        <f>IF('2016 all SS times'!H12="",'2016 all SS times'!$B12*'2016 all SS times'!H$3,"")</f>
        <v/>
      </c>
      <c r="J12" s="51" t="str">
        <f>IF('2016 all SS times'!I12="",'2016 all SS times'!$B12*'2016 all SS times'!I$3,"")</f>
        <v/>
      </c>
      <c r="K12" s="51" t="str">
        <f>IF('2016 all SS times'!J12="",'2016 all SS times'!$B12*'2016 all SS times'!J$3,"")</f>
        <v/>
      </c>
      <c r="L12" s="51" t="str">
        <f>IF('2016 all SS times'!L12="",'2016 all SS times'!$B12*'2016 all SS times'!L$3,"")</f>
        <v/>
      </c>
      <c r="M12" s="51" t="str">
        <f>IF('2016 all SS times'!M12="",'2016 all SS times'!$B12*'2016 all SS times'!M$3,"")</f>
        <v/>
      </c>
      <c r="N12" s="51" t="str">
        <f>IF('2016 all SS times'!N12="",'2016 all SS times'!$B12*'2016 all SS times'!N$3,"")</f>
        <v/>
      </c>
      <c r="O12" s="51" t="str">
        <f>IF('2016 all SS times'!P12="",'2016 all SS times'!$B12*'2016 all SS times'!P$3,"")</f>
        <v/>
      </c>
    </row>
    <row r="13" spans="1:15" x14ac:dyDescent="0.3">
      <c r="A13" s="51" t="s">
        <v>137</v>
      </c>
      <c r="B13" s="51">
        <f>'2016 all SS times'!B13</f>
        <v>1.5098314371081188E-2</v>
      </c>
      <c r="G13" s="51" t="str">
        <f>IF('2016 all SS times'!K13="",'2016 all SS times'!$B13*'2016 all SS times'!K$3,"")</f>
        <v/>
      </c>
      <c r="H13" s="51" t="str">
        <f>IF('2016 all SS times'!G13="",'2016 all SS times'!$B13*'2016 all SS times'!G$3,"")</f>
        <v/>
      </c>
      <c r="I13" s="51">
        <f>IF('2016 all SS times'!H13="",'2016 all SS times'!$B13*'2016 all SS times'!H$3,"")</f>
        <v>1.5269125632111772E-2</v>
      </c>
      <c r="J13" s="51">
        <f>IF('2016 all SS times'!I13="",'2016 all SS times'!$B13*'2016 all SS times'!I$3,"")</f>
        <v>1.5559822010285825E-2</v>
      </c>
      <c r="K13" s="51">
        <f>IF('2016 all SS times'!J13="",'2016 all SS times'!$B13*'2016 all SS times'!J$3,"")</f>
        <v>1.4562773882171979E-2</v>
      </c>
      <c r="L13" s="51" t="str">
        <f>IF('2016 all SS times'!L13="",'2016 all SS times'!$B13*'2016 all SS times'!L$3,"")</f>
        <v/>
      </c>
      <c r="M13" s="51" t="str">
        <f>IF('2016 all SS times'!M13="",'2016 all SS times'!$B13*'2016 all SS times'!M$3,"")</f>
        <v/>
      </c>
      <c r="N13" s="51" t="str">
        <f>IF('2016 all SS times'!N13="",'2016 all SS times'!$B13*'2016 all SS times'!N$3,"")</f>
        <v/>
      </c>
      <c r="O13" s="51" t="str">
        <f>IF('2016 all SS times'!P13="",'2016 all SS times'!$B13*'2016 all SS times'!P$3,"")</f>
        <v/>
      </c>
    </row>
    <row r="14" spans="1:15" x14ac:dyDescent="0.3">
      <c r="A14" s="51" t="s">
        <v>31</v>
      </c>
      <c r="B14" s="51">
        <f>'2016 all SS times'!B14</f>
        <v>2.0577823073695135E-2</v>
      </c>
      <c r="G14" s="51" t="str">
        <f>IF('2016 all SS times'!K14="",'2016 all SS times'!$B14*'2016 all SS times'!K$3,"")</f>
        <v/>
      </c>
      <c r="H14" s="51">
        <f>IF('2016 all SS times'!G14="",'2016 all SS times'!$B14*'2016 all SS times'!G$3,"")</f>
        <v>2.0620287999217481E-2</v>
      </c>
      <c r="I14" s="51">
        <f>IF('2016 all SS times'!H14="",'2016 all SS times'!$B14*'2016 all SS times'!H$3,"")</f>
        <v>2.0810625479453389E-2</v>
      </c>
      <c r="J14" s="51">
        <f>IF('2016 all SS times'!I14="",'2016 all SS times'!$B14*'2016 all SS times'!I$3,"")</f>
        <v>2.1206821934978727E-2</v>
      </c>
      <c r="K14" s="51" t="str">
        <f>IF('2016 all SS times'!J14="",'2016 all SS times'!$B14*'2016 all SS times'!J$3,"")</f>
        <v/>
      </c>
      <c r="L14" s="51">
        <f>IF('2016 all SS times'!L14="",'2016 all SS times'!$B14*'2016 all SS times'!L$3,"")</f>
        <v>1.9723674528842945E-2</v>
      </c>
      <c r="M14" s="51">
        <f>IF('2016 all SS times'!M14="",'2016 all SS times'!$B14*'2016 all SS times'!M$3,"")</f>
        <v>1.9726271651302318E-2</v>
      </c>
      <c r="N14" s="51" t="str">
        <f>IF('2016 all SS times'!N14="",'2016 all SS times'!$B14*'2016 all SS times'!N$3,"")</f>
        <v/>
      </c>
      <c r="O14" s="51" t="str">
        <f>IF('2016 all SS times'!P14="",'2016 all SS times'!$B14*'2016 all SS times'!P$3,"")</f>
        <v/>
      </c>
    </row>
    <row r="15" spans="1:15" x14ac:dyDescent="0.3">
      <c r="A15" s="51" t="s">
        <v>32</v>
      </c>
      <c r="B15" s="51">
        <f>'2016 all SS times'!B15</f>
        <v>1.9252002221113305E-2</v>
      </c>
      <c r="G15" s="51" t="str">
        <f>IF('2016 all SS times'!K15="",'2016 all SS times'!$B15*'2016 all SS times'!K$3,"")</f>
        <v/>
      </c>
      <c r="H15" s="51" t="str">
        <f>IF('2016 all SS times'!G15="",'2016 all SS times'!$B15*'2016 all SS times'!G$3,"")</f>
        <v/>
      </c>
      <c r="I15" s="51" t="str">
        <f>IF('2016 all SS times'!H15="",'2016 all SS times'!$B15*'2016 all SS times'!H$3,"")</f>
        <v/>
      </c>
      <c r="J15" s="51" t="str">
        <f>IF('2016 all SS times'!I15="",'2016 all SS times'!$B15*'2016 all SS times'!I$3,"")</f>
        <v/>
      </c>
      <c r="K15" s="51" t="str">
        <f>IF('2016 all SS times'!J15="",'2016 all SS times'!$B15*'2016 all SS times'!J$3,"")</f>
        <v/>
      </c>
      <c r="L15" s="51">
        <f>IF('2016 all SS times'!L15="",'2016 all SS times'!$B15*'2016 all SS times'!L$3,"")</f>
        <v>1.845288612298358E-2</v>
      </c>
      <c r="M15" s="51">
        <f>IF('2016 all SS times'!M15="",'2016 all SS times'!$B15*'2016 all SS times'!M$3,"")</f>
        <v>1.845531591388893E-2</v>
      </c>
      <c r="N15" s="51" t="str">
        <f>IF('2016 all SS times'!N15="",'2016 all SS times'!$B15*'2016 all SS times'!N$3,"")</f>
        <v/>
      </c>
      <c r="O15" s="51">
        <f>IF('2016 all SS times'!P15="",'2016 all SS times'!$B15*'2016 all SS times'!P$3,"")</f>
        <v>1.9155345138208851E-2</v>
      </c>
    </row>
    <row r="16" spans="1:15" x14ac:dyDescent="0.3">
      <c r="A16" s="51" t="s">
        <v>45</v>
      </c>
      <c r="B16" s="51" t="str">
        <f>'2016 all SS times'!B16</f>
        <v/>
      </c>
    </row>
    <row r="17" spans="1:15" x14ac:dyDescent="0.3">
      <c r="A17" s="51" t="s">
        <v>171</v>
      </c>
      <c r="B17" s="51" t="str">
        <f>'2016 all SS times'!B17</f>
        <v/>
      </c>
    </row>
    <row r="18" spans="1:15" x14ac:dyDescent="0.3">
      <c r="A18" s="51" t="s">
        <v>444</v>
      </c>
      <c r="B18" s="51" t="str">
        <f>'2016 all SS times'!B18</f>
        <v/>
      </c>
    </row>
    <row r="19" spans="1:15" x14ac:dyDescent="0.3">
      <c r="A19" s="51" t="s">
        <v>103</v>
      </c>
      <c r="B19" s="51">
        <f>'2016 all SS times'!B19</f>
        <v>1.6386567375637165E-2</v>
      </c>
      <c r="G19" s="51" t="str">
        <f>IF('2016 all SS times'!K19="",'2016 all SS times'!$B19*'2016 all SS times'!K$3,"")</f>
        <v/>
      </c>
      <c r="H19" s="51" t="str">
        <f>IF('2016 all SS times'!G19="",'2016 all SS times'!$B19*'2016 all SS times'!G$3,"")</f>
        <v/>
      </c>
      <c r="I19" s="51" t="str">
        <f>IF('2016 all SS times'!H19="",'2016 all SS times'!$B19*'2016 all SS times'!H$3,"")</f>
        <v/>
      </c>
      <c r="J19" s="51">
        <f>IF('2016 all SS times'!I19="",'2016 all SS times'!$B19*'2016 all SS times'!I$3,"")</f>
        <v>1.6887452828034621E-2</v>
      </c>
      <c r="K19" s="51">
        <f>IF('2016 all SS times'!J19="",'2016 all SS times'!$B19*'2016 all SS times'!J$3,"")</f>
        <v>1.5805332272949075E-2</v>
      </c>
      <c r="L19" s="51" t="str">
        <f>IF('2016 all SS times'!L19="",'2016 all SS times'!$B19*'2016 all SS times'!L$3,"")</f>
        <v/>
      </c>
      <c r="M19" s="51" t="str">
        <f>IF('2016 all SS times'!M19="",'2016 all SS times'!$B19*'2016 all SS times'!M$3,"")</f>
        <v/>
      </c>
      <c r="N19" s="51">
        <f>IF('2016 all SS times'!N19="",'2016 all SS times'!$B19*'2016 all SS times'!N$3,"")</f>
        <v>1.6386567375637165E-2</v>
      </c>
      <c r="O19" s="51" t="str">
        <f>IF('2016 all SS times'!P19="",'2016 all SS times'!$B19*'2016 all SS times'!P$3,"")</f>
        <v/>
      </c>
    </row>
    <row r="20" spans="1:15" x14ac:dyDescent="0.3">
      <c r="A20" s="51" t="s">
        <v>473</v>
      </c>
      <c r="B20" s="51">
        <f>'2016 all SS times'!B20</f>
        <v>1.7499999999999998E-2</v>
      </c>
      <c r="G20" s="51" t="str">
        <f>IF('2016 all SS times'!K20="",'2016 all SS times'!$B20*'2016 all SS times'!K$3,"")</f>
        <v/>
      </c>
      <c r="H20" s="51" t="str">
        <f>IF('2016 all SS times'!G20="",'2016 all SS times'!$B20*'2016 all SS times'!G$3,"")</f>
        <v/>
      </c>
      <c r="I20" s="51" t="str">
        <f>IF('2016 all SS times'!H20="",'2016 all SS times'!$B20*'2016 all SS times'!H$3,"")</f>
        <v/>
      </c>
      <c r="J20" s="51" t="str">
        <f>IF('2016 all SS times'!I20="",'2016 all SS times'!$B20*'2016 all SS times'!I$3,"")</f>
        <v/>
      </c>
      <c r="K20" s="51" t="str">
        <f>IF('2016 all SS times'!J20="",'2016 all SS times'!$B20*'2016 all SS times'!J$3,"")</f>
        <v/>
      </c>
      <c r="L20" s="51">
        <f>IF('2016 all SS times'!L20="",'2016 all SS times'!$B20*'2016 all SS times'!L$3,"")</f>
        <v>1.677360637316291E-2</v>
      </c>
      <c r="M20" s="51">
        <f>IF('2016 all SS times'!M20="",'2016 all SS times'!$B20*'2016 all SS times'!M$3,"")</f>
        <v>1.6775815044258791E-2</v>
      </c>
      <c r="N20" s="51" t="str">
        <f>IF('2016 all SS times'!N20="",'2016 all SS times'!$B20*'2016 all SS times'!N$3,"")</f>
        <v/>
      </c>
      <c r="O20" s="51" t="str">
        <f>IF('2016 all SS times'!P20="",'2016 all SS times'!$B20*'2016 all SS times'!P$3,"")</f>
        <v/>
      </c>
    </row>
    <row r="21" spans="1:15" x14ac:dyDescent="0.3">
      <c r="A21" s="51" t="s">
        <v>87</v>
      </c>
      <c r="B21" s="51">
        <f>'2016 all SS times'!B21</f>
        <v>1.487670745087378E-2</v>
      </c>
      <c r="G21" s="51" t="str">
        <f>IF('2016 all SS times'!K21="",'2016 all SS times'!$B21*'2016 all SS times'!K$3,"")</f>
        <v/>
      </c>
      <c r="H21" s="51" t="str">
        <f>IF('2016 all SS times'!G21="",'2016 all SS times'!$B21*'2016 all SS times'!G$3,"")</f>
        <v/>
      </c>
      <c r="I21" s="51" t="str">
        <f>IF('2016 all SS times'!H21="",'2016 all SS times'!$B21*'2016 all SS times'!H$3,"")</f>
        <v/>
      </c>
      <c r="J21" s="51">
        <f>IF('2016 all SS times'!I21="",'2016 all SS times'!$B21*'2016 all SS times'!I$3,"")</f>
        <v>1.5331441268573401E-2</v>
      </c>
      <c r="K21" s="51">
        <f>IF('2016 all SS times'!J21="",'2016 all SS times'!$B21*'2016 all SS times'!J$3,"")</f>
        <v>1.4349027407539931E-2</v>
      </c>
      <c r="L21" s="51">
        <f>IF('2016 all SS times'!L21="",'2016 all SS times'!$B21*'2016 all SS times'!L$3,"")</f>
        <v>1.4259201994837521E-2</v>
      </c>
      <c r="M21" s="51">
        <f>IF('2016 all SS times'!M21="",'2016 all SS times'!$B21*'2016 all SS times'!M$3,"")</f>
        <v>1.4261079580766013E-2</v>
      </c>
      <c r="N21" s="51" t="str">
        <f>IF('2016 all SS times'!N21="",'2016 all SS times'!$B21*'2016 all SS times'!N$3,"")</f>
        <v/>
      </c>
      <c r="O21" s="51" t="str">
        <f>IF('2016 all SS times'!P21="",'2016 all SS times'!$B21*'2016 all SS times'!P$3,"")</f>
        <v/>
      </c>
    </row>
    <row r="22" spans="1:15" x14ac:dyDescent="0.3">
      <c r="A22" s="51" t="s">
        <v>28</v>
      </c>
      <c r="B22" s="51">
        <f>'2016 all SS times'!B22</f>
        <v>1.3481414761247361E-2</v>
      </c>
      <c r="G22" s="51" t="str">
        <f>IF('2016 all SS times'!K22="",'2016 all SS times'!$B22*'2016 all SS times'!K$3,"")</f>
        <v/>
      </c>
      <c r="H22" s="51" t="str">
        <f>IF('2016 all SS times'!G22="",'2016 all SS times'!$B22*'2016 all SS times'!G$3,"")</f>
        <v/>
      </c>
      <c r="I22" s="51" t="str">
        <f>IF('2016 all SS times'!H22="",'2016 all SS times'!$B22*'2016 all SS times'!H$3,"")</f>
        <v/>
      </c>
      <c r="J22" s="51">
        <f>IF('2016 all SS times'!I22="",'2016 all SS times'!$B22*'2016 all SS times'!I$3,"")</f>
        <v>1.3893498901680864E-2</v>
      </c>
      <c r="K22" s="51" t="str">
        <f>IF('2016 all SS times'!J22="",'2016 all SS times'!$B22*'2016 all SS times'!J$3,"")</f>
        <v/>
      </c>
      <c r="L22" s="51" t="str">
        <f>IF('2016 all SS times'!L22="",'2016 all SS times'!$B22*'2016 all SS times'!L$3,"")</f>
        <v/>
      </c>
      <c r="M22" s="51" t="str">
        <f>IF('2016 all SS times'!M22="",'2016 all SS times'!$B22*'2016 all SS times'!M$3,"")</f>
        <v/>
      </c>
      <c r="N22" s="51" t="str">
        <f>IF('2016 all SS times'!N22="",'2016 all SS times'!$B22*'2016 all SS times'!N$3,"")</f>
        <v/>
      </c>
      <c r="O22" s="51" t="str">
        <f>IF('2016 all SS times'!P22="",'2016 all SS times'!$B22*'2016 all SS times'!P$3,"")</f>
        <v/>
      </c>
    </row>
    <row r="23" spans="1:15" x14ac:dyDescent="0.3">
      <c r="A23" s="51" t="s">
        <v>228</v>
      </c>
      <c r="B23" s="51" t="str">
        <f>'2016 all SS times'!B23</f>
        <v/>
      </c>
    </row>
    <row r="24" spans="1:15" x14ac:dyDescent="0.3">
      <c r="A24" s="51" t="s">
        <v>84</v>
      </c>
      <c r="B24" s="51">
        <f>'2016 all SS times'!B24</f>
        <v>1.6533414719168499E-2</v>
      </c>
      <c r="G24" s="51" t="str">
        <f>IF('2016 all SS times'!K24="",'2016 all SS times'!$B24*'2016 all SS times'!K$3,"")</f>
        <v/>
      </c>
      <c r="H24" s="51" t="str">
        <f>IF('2016 all SS times'!G24="",'2016 all SS times'!$B24*'2016 all SS times'!G$3,"")</f>
        <v/>
      </c>
      <c r="I24" s="51" t="str">
        <f>IF('2016 all SS times'!H24="",'2016 all SS times'!$B24*'2016 all SS times'!H$3,"")</f>
        <v/>
      </c>
      <c r="J24" s="51">
        <f>IF('2016 all SS times'!I24="",'2016 all SS times'!$B24*'2016 all SS times'!I$3,"")</f>
        <v>1.7038788829648637E-2</v>
      </c>
      <c r="K24" s="51" t="str">
        <f>IF('2016 all SS times'!J24="",'2016 all SS times'!$B24*'2016 all SS times'!J$3,"")</f>
        <v/>
      </c>
      <c r="L24" s="51" t="str">
        <f>IF('2016 all SS times'!L24="",'2016 all SS times'!$B24*'2016 all SS times'!L$3,"")</f>
        <v/>
      </c>
      <c r="M24" s="51" t="str">
        <f>IF('2016 all SS times'!M24="",'2016 all SS times'!$B24*'2016 all SS times'!M$3,"")</f>
        <v/>
      </c>
      <c r="N24" s="51" t="str">
        <f>IF('2016 all SS times'!N24="",'2016 all SS times'!$B24*'2016 all SS times'!N$3,"")</f>
        <v/>
      </c>
      <c r="O24" s="51" t="str">
        <f>IF('2016 all SS times'!P24="",'2016 all SS times'!$B24*'2016 all SS times'!P$3,"")</f>
        <v/>
      </c>
    </row>
    <row r="25" spans="1:15" x14ac:dyDescent="0.3">
      <c r="A25" s="51" t="s">
        <v>146</v>
      </c>
      <c r="B25" s="51" t="str">
        <f>'2016 all SS times'!B25</f>
        <v/>
      </c>
    </row>
    <row r="26" spans="1:15" x14ac:dyDescent="0.3">
      <c r="A26" s="51" t="s">
        <v>145</v>
      </c>
      <c r="B26" s="51" t="str">
        <f>'2016 all SS times'!B26</f>
        <v/>
      </c>
    </row>
    <row r="27" spans="1:15" x14ac:dyDescent="0.3">
      <c r="A27" s="51" t="s">
        <v>27</v>
      </c>
      <c r="B27" s="51">
        <f>'2016 all SS times'!B27</f>
        <v>1.6361751193866812E-2</v>
      </c>
      <c r="G27" s="51" t="str">
        <f>IF('2016 all SS times'!K27="",'2016 all SS times'!$B27*'2016 all SS times'!K$3,"")</f>
        <v/>
      </c>
      <c r="H27" s="51" t="str">
        <f>IF('2016 all SS times'!G27="",'2016 all SS times'!$B27*'2016 all SS times'!G$3,"")</f>
        <v/>
      </c>
      <c r="I27" s="51" t="str">
        <f>IF('2016 all SS times'!H27="",'2016 all SS times'!$B27*'2016 all SS times'!H$3,"")</f>
        <v/>
      </c>
      <c r="J27" s="51" t="str">
        <f>IF('2016 all SS times'!I27="",'2016 all SS times'!$B27*'2016 all SS times'!I$3,"")</f>
        <v/>
      </c>
      <c r="K27" s="51" t="str">
        <f>IF('2016 all SS times'!J27="",'2016 all SS times'!$B27*'2016 all SS times'!J$3,"")</f>
        <v/>
      </c>
      <c r="L27" s="51" t="str">
        <f>IF('2016 all SS times'!L27="",'2016 all SS times'!$B27*'2016 all SS times'!L$3,"")</f>
        <v/>
      </c>
      <c r="M27" s="51" t="str">
        <f>IF('2016 all SS times'!M27="",'2016 all SS times'!$B27*'2016 all SS times'!M$3,"")</f>
        <v/>
      </c>
      <c r="N27" s="51" t="str">
        <f>IF('2016 all SS times'!N27="",'2016 all SS times'!$B27*'2016 all SS times'!N$3,"")</f>
        <v/>
      </c>
      <c r="O27" s="51">
        <f>IF('2016 all SS times'!P27="",'2016 all SS times'!$B27*'2016 all SS times'!P$3,"")</f>
        <v>1.6279604977413896E-2</v>
      </c>
    </row>
    <row r="28" spans="1:15" x14ac:dyDescent="0.3">
      <c r="A28" s="51" t="s">
        <v>89</v>
      </c>
      <c r="B28" s="51">
        <f>'2016 all SS times'!B28</f>
        <v>1.3995270437668057E-2</v>
      </c>
      <c r="G28" s="51" t="str">
        <f>IF('2016 all SS times'!K28="",'2016 all SS times'!$B28*'2016 all SS times'!K$3,"")</f>
        <v/>
      </c>
      <c r="H28" s="51" t="str">
        <f>IF('2016 all SS times'!G28="",'2016 all SS times'!$B28*'2016 all SS times'!G$3,"")</f>
        <v/>
      </c>
      <c r="I28" s="51" t="str">
        <f>IF('2016 all SS times'!H28="",'2016 all SS times'!$B28*'2016 all SS times'!H$3,"")</f>
        <v/>
      </c>
      <c r="J28" s="51">
        <f>IF('2016 all SS times'!I28="",'2016 all SS times'!$B28*'2016 all SS times'!I$3,"")</f>
        <v>1.4423061518246551E-2</v>
      </c>
      <c r="K28" s="51" t="str">
        <f>IF('2016 all SS times'!J28="",'2016 all SS times'!$B28*'2016 all SS times'!J$3,"")</f>
        <v/>
      </c>
      <c r="L28" s="51" t="str">
        <f>IF('2016 all SS times'!L28="",'2016 all SS times'!$B28*'2016 all SS times'!L$3,"")</f>
        <v/>
      </c>
      <c r="M28" s="51" t="str">
        <f>IF('2016 all SS times'!M28="",'2016 all SS times'!$B28*'2016 all SS times'!M$3,"")</f>
        <v/>
      </c>
      <c r="N28" s="51" t="str">
        <f>IF('2016 all SS times'!N28="",'2016 all SS times'!$B28*'2016 all SS times'!N$3,"")</f>
        <v/>
      </c>
      <c r="O28" s="51" t="str">
        <f>IF('2016 all SS times'!P28="",'2016 all SS times'!$B28*'2016 all SS times'!P$3,"")</f>
        <v/>
      </c>
    </row>
    <row r="29" spans="1:15" x14ac:dyDescent="0.3">
      <c r="A29" s="51" t="s">
        <v>116</v>
      </c>
      <c r="B29" s="51">
        <f>'2016 all SS times'!B29</f>
        <v>1.6364814097221084E-2</v>
      </c>
      <c r="G29" s="51" t="str">
        <f>IF('2016 all SS times'!K29="",'2016 all SS times'!$B29*'2016 all SS times'!K$3,"")</f>
        <v/>
      </c>
      <c r="H29" s="51">
        <f>IF('2016 all SS times'!G29="",'2016 all SS times'!$B29*'2016 all SS times'!G$3,"")</f>
        <v>1.6398584948945135E-2</v>
      </c>
      <c r="I29" s="51">
        <f>IF('2016 all SS times'!H29="",'2016 all SS times'!$B29*'2016 all SS times'!H$3,"")</f>
        <v>1.6549953607750249E-2</v>
      </c>
      <c r="J29" s="51">
        <f>IF('2016 all SS times'!I29="",'2016 all SS times'!$B29*'2016 all SS times'!I$3,"")</f>
        <v>1.6865034620811258E-2</v>
      </c>
      <c r="K29" s="51" t="str">
        <f>IF('2016 all SS times'!J29="",'2016 all SS times'!$B29*'2016 all SS times'!J$3,"")</f>
        <v/>
      </c>
      <c r="L29" s="51" t="str">
        <f>IF('2016 all SS times'!L29="",'2016 all SS times'!$B29*'2016 all SS times'!L$3,"")</f>
        <v/>
      </c>
      <c r="M29" s="51">
        <f>IF('2016 all SS times'!M29="",'2016 all SS times'!$B29*'2016 all SS times'!M$3,"")</f>
        <v>1.5687605401637703E-2</v>
      </c>
      <c r="N29" s="51" t="str">
        <f>IF('2016 all SS times'!N29="",'2016 all SS times'!$B29*'2016 all SS times'!N$3,"")</f>
        <v/>
      </c>
      <c r="O29" s="51">
        <f>IF('2016 all SS times'!P29="",'2016 all SS times'!$B29*'2016 all SS times'!P$3,"")</f>
        <v>1.6282652503079132E-2</v>
      </c>
    </row>
    <row r="30" spans="1:15" x14ac:dyDescent="0.3">
      <c r="A30" s="51" t="s">
        <v>402</v>
      </c>
      <c r="B30" s="51" t="str">
        <f>'2016 all SS times'!B30</f>
        <v/>
      </c>
    </row>
    <row r="31" spans="1:15" x14ac:dyDescent="0.3">
      <c r="A31" s="51" t="s">
        <v>448</v>
      </c>
      <c r="B31" s="51">
        <f>'2016 all SS times'!B31</f>
        <v>1.5183587853682807E-2</v>
      </c>
      <c r="G31" s="51" t="str">
        <f>IF('2016 all SS times'!K31="",'2016 all SS times'!$B31*'2016 all SS times'!K$3,"")</f>
        <v/>
      </c>
      <c r="H31" s="51" t="str">
        <f>IF('2016 all SS times'!G31="",'2016 all SS times'!$B31*'2016 all SS times'!G$3,"")</f>
        <v/>
      </c>
      <c r="I31" s="51" t="str">
        <f>IF('2016 all SS times'!H31="",'2016 all SS times'!$B31*'2016 all SS times'!H$3,"")</f>
        <v/>
      </c>
      <c r="J31" s="51">
        <f>IF('2016 all SS times'!I31="",'2016 all SS times'!$B31*'2016 all SS times'!I$3,"")</f>
        <v>1.5647702033106104E-2</v>
      </c>
      <c r="K31" s="51">
        <f>IF('2016 all SS times'!J31="",'2016 all SS times'!$B31*'2016 all SS times'!J$3,"")</f>
        <v>1.4645022695831022E-2</v>
      </c>
      <c r="L31" s="51">
        <f>IF('2016 all SS times'!L31="",'2016 all SS times'!$B31*'2016 all SS times'!L$3,"")</f>
        <v>1.455334434228645E-2</v>
      </c>
      <c r="M31" s="51">
        <f>IF('2016 all SS times'!M31="",'2016 all SS times'!$B31*'2016 all SS times'!M$3,"")</f>
        <v>1.455526065952212E-2</v>
      </c>
      <c r="N31" s="51">
        <f>IF('2016 all SS times'!N31="",'2016 all SS times'!$B31*'2016 all SS times'!N$3,"")</f>
        <v>1.5183587853682807E-2</v>
      </c>
      <c r="O31" s="51" t="str">
        <f>IF('2016 all SS times'!P31="",'2016 all SS times'!$B31*'2016 all SS times'!P$3,"")</f>
        <v/>
      </c>
    </row>
    <row r="32" spans="1:15" x14ac:dyDescent="0.3">
      <c r="A32" s="51" t="s">
        <v>122</v>
      </c>
      <c r="B32" s="51" t="str">
        <f>'2016 all SS times'!B32</f>
        <v/>
      </c>
    </row>
    <row r="33" spans="1:15" x14ac:dyDescent="0.3">
      <c r="A33" s="51" t="s">
        <v>163</v>
      </c>
      <c r="B33" s="51" t="str">
        <f>'2016 all SS times'!B33</f>
        <v/>
      </c>
    </row>
    <row r="34" spans="1:15" x14ac:dyDescent="0.3">
      <c r="A34" s="51" t="s">
        <v>468</v>
      </c>
      <c r="B34" s="51" t="str">
        <f>'2016 all SS times'!B34</f>
        <v/>
      </c>
    </row>
    <row r="35" spans="1:15" x14ac:dyDescent="0.3">
      <c r="A35" s="51" t="s">
        <v>44</v>
      </c>
      <c r="B35" s="51" t="str">
        <f>'2016 all SS times'!B35</f>
        <v/>
      </c>
    </row>
    <row r="36" spans="1:15" x14ac:dyDescent="0.3">
      <c r="A36" s="51" t="s">
        <v>73</v>
      </c>
      <c r="B36" s="51" t="str">
        <f>'2016 all SS times'!B36</f>
        <v/>
      </c>
      <c r="G36" s="51" t="e">
        <f>IF('2016 all SS times'!K36="",'2016 all SS times'!$B36*'2016 all SS times'!K$3,"")</f>
        <v>#VALUE!</v>
      </c>
      <c r="H36" s="51" t="e">
        <f>IF('2016 all SS times'!G36="",'2016 all SS times'!$B36*'2016 all SS times'!G$3,"")</f>
        <v>#VALUE!</v>
      </c>
      <c r="I36" s="51" t="e">
        <f>IF('2016 all SS times'!H36="",'2016 all SS times'!$B36*'2016 all SS times'!H$3,"")</f>
        <v>#VALUE!</v>
      </c>
      <c r="J36" s="51" t="e">
        <f>IF('2016 all SS times'!I36="",'2016 all SS times'!$B36*'2016 all SS times'!I$3,"")</f>
        <v>#VALUE!</v>
      </c>
      <c r="K36" s="51" t="e">
        <f>IF('2016 all SS times'!J36="",'2016 all SS times'!$B36*'2016 all SS times'!J$3,"")</f>
        <v>#VALUE!</v>
      </c>
      <c r="L36" s="51" t="e">
        <f>IF('2016 all SS times'!L36="",'2016 all SS times'!$B36*'2016 all SS times'!L$3,"")</f>
        <v>#VALUE!</v>
      </c>
      <c r="M36" s="51" t="str">
        <f>IF('2016 all SS times'!M36="",'2016 all SS times'!$B36*'2016 all SS times'!M$3,"")</f>
        <v/>
      </c>
      <c r="N36" s="51" t="e">
        <f>IF('2016 all SS times'!N36="",'2016 all SS times'!$B36*'2016 all SS times'!N$3,"")</f>
        <v>#VALUE!</v>
      </c>
      <c r="O36" s="51" t="e">
        <f>IF('2016 all SS times'!P36="",'2016 all SS times'!$B36*'2016 all SS times'!P$3,"")</f>
        <v>#VALUE!</v>
      </c>
    </row>
    <row r="37" spans="1:15" x14ac:dyDescent="0.3">
      <c r="A37" s="51" t="s">
        <v>127</v>
      </c>
      <c r="B37" s="51" t="str">
        <f>'2016 all SS times'!B37</f>
        <v/>
      </c>
    </row>
    <row r="38" spans="1:15" x14ac:dyDescent="0.3">
      <c r="A38" s="51" t="s">
        <v>152</v>
      </c>
      <c r="B38" s="51" t="str">
        <f>'2016 all SS times'!B38</f>
        <v/>
      </c>
    </row>
    <row r="39" spans="1:15" x14ac:dyDescent="0.3">
      <c r="A39" s="51" t="s">
        <v>23</v>
      </c>
      <c r="B39" s="51">
        <f>'2016 all SS times'!B39</f>
        <v>1.607125271778341E-2</v>
      </c>
      <c r="G39" s="51" t="str">
        <f>IF('2016 all SS times'!K39="",'2016 all SS times'!$B39*'2016 all SS times'!K$3,"")</f>
        <v/>
      </c>
      <c r="H39" s="51" t="str">
        <f>IF('2016 all SS times'!G39="",'2016 all SS times'!$B39*'2016 all SS times'!G$3,"")</f>
        <v/>
      </c>
      <c r="I39" s="51" t="str">
        <f>IF('2016 all SS times'!H39="",'2016 all SS times'!$B39*'2016 all SS times'!H$3,"")</f>
        <v/>
      </c>
      <c r="J39" s="51" t="str">
        <f>IF('2016 all SS times'!I39="",'2016 all SS times'!$B39*'2016 all SS times'!I$3,"")</f>
        <v/>
      </c>
      <c r="K39" s="51" t="str">
        <f>IF('2016 all SS times'!J39="",'2016 all SS times'!$B39*'2016 all SS times'!J$3,"")</f>
        <v/>
      </c>
      <c r="L39" s="51" t="str">
        <f>IF('2016 all SS times'!L39="",'2016 all SS times'!$B39*'2016 all SS times'!L$3,"")</f>
        <v/>
      </c>
      <c r="M39" s="51" t="str">
        <f>IF('2016 all SS times'!M39="",'2016 all SS times'!$B39*'2016 all SS times'!M$3,"")</f>
        <v/>
      </c>
      <c r="N39" s="51" t="str">
        <f>IF('2016 all SS times'!N39="",'2016 all SS times'!$B39*'2016 all SS times'!N$3,"")</f>
        <v/>
      </c>
      <c r="O39" s="51" t="str">
        <f>IF('2016 all SS times'!P39="",'2016 all SS times'!$B39*'2016 all SS times'!P$3,"")</f>
        <v/>
      </c>
    </row>
    <row r="40" spans="1:15" x14ac:dyDescent="0.3">
      <c r="A40" s="51" t="s">
        <v>516</v>
      </c>
      <c r="B40" s="51" t="str">
        <f>'2016 all SS times'!B40</f>
        <v/>
      </c>
    </row>
    <row r="41" spans="1:15" x14ac:dyDescent="0.3">
      <c r="A41" s="51" t="s">
        <v>129</v>
      </c>
      <c r="B41" s="51" t="str">
        <f>'2016 all SS times'!B41</f>
        <v/>
      </c>
    </row>
    <row r="42" spans="1:15" x14ac:dyDescent="0.3">
      <c r="A42" s="51" t="s">
        <v>41</v>
      </c>
      <c r="B42" s="51" t="str">
        <f>'2016 all SS times'!B42</f>
        <v/>
      </c>
    </row>
    <row r="43" spans="1:15" x14ac:dyDescent="0.3">
      <c r="A43" s="51" t="s">
        <v>243</v>
      </c>
      <c r="B43" s="51" t="str">
        <f>'2016 all SS times'!B43</f>
        <v/>
      </c>
    </row>
    <row r="44" spans="1:15" x14ac:dyDescent="0.3">
      <c r="A44" s="51" t="s">
        <v>135</v>
      </c>
      <c r="B44" s="51" t="str">
        <f>'2016 all SS times'!B44</f>
        <v/>
      </c>
    </row>
    <row r="45" spans="1:15" x14ac:dyDescent="0.3">
      <c r="A45" s="51" t="s">
        <v>38</v>
      </c>
      <c r="B45" s="51" t="str">
        <f>'2016 all SS times'!B45</f>
        <v/>
      </c>
    </row>
    <row r="46" spans="1:15" x14ac:dyDescent="0.3">
      <c r="A46" s="51" t="s">
        <v>94</v>
      </c>
      <c r="B46" s="51" t="str">
        <f>'2016 all SS times'!B46</f>
        <v/>
      </c>
      <c r="G46" s="51" t="e">
        <f>IF('2016 all SS times'!K46="",'2016 all SS times'!$B46*'2016 all SS times'!K$3,"")</f>
        <v>#VALUE!</v>
      </c>
      <c r="H46" s="51" t="e">
        <f>IF('2016 all SS times'!G46="",'2016 all SS times'!$B46*'2016 all SS times'!G$3,"")</f>
        <v>#VALUE!</v>
      </c>
      <c r="I46" s="51" t="e">
        <f>IF('2016 all SS times'!H46="",'2016 all SS times'!$B46*'2016 all SS times'!H$3,"")</f>
        <v>#VALUE!</v>
      </c>
      <c r="J46" s="51" t="e">
        <f>IF('2016 all SS times'!I46="",'2016 all SS times'!$B46*'2016 all SS times'!I$3,"")</f>
        <v>#VALUE!</v>
      </c>
      <c r="K46" s="51" t="e">
        <f>IF('2016 all SS times'!J46="",'2016 all SS times'!$B46*'2016 all SS times'!J$3,"")</f>
        <v>#VALUE!</v>
      </c>
      <c r="L46" s="51" t="e">
        <f>IF('2016 all SS times'!L46="",'2016 all SS times'!$B46*'2016 all SS times'!L$3,"")</f>
        <v>#VALUE!</v>
      </c>
      <c r="M46" s="51" t="e">
        <f>IF('2016 all SS times'!M46="",'2016 all SS times'!$B46*'2016 all SS times'!M$3,"")</f>
        <v>#VALUE!</v>
      </c>
      <c r="N46" s="51" t="e">
        <f>IF('2016 all SS times'!N46="",'2016 all SS times'!$B46*'2016 all SS times'!N$3,"")</f>
        <v>#VALUE!</v>
      </c>
      <c r="O46" s="51" t="e">
        <f>IF('2016 all SS times'!P46="",'2016 all SS times'!$B46*'2016 all SS times'!P$3,"")</f>
        <v>#VALUE!</v>
      </c>
    </row>
    <row r="47" spans="1:15" x14ac:dyDescent="0.3">
      <c r="A47" s="51" t="s">
        <v>109</v>
      </c>
      <c r="B47" s="51" t="str">
        <f>'2016 all SS times'!B47</f>
        <v/>
      </c>
      <c r="G47" s="51" t="e">
        <f>IF('2016 all SS times'!K47="",'2016 all SS times'!$B47*'2016 all SS times'!K$3,"")</f>
        <v>#VALUE!</v>
      </c>
      <c r="H47" s="51" t="e">
        <f>IF('2016 all SS times'!G47="",'2016 all SS times'!$B47*'2016 all SS times'!G$3,"")</f>
        <v>#VALUE!</v>
      </c>
      <c r="I47" s="51" t="e">
        <f>IF('2016 all SS times'!H47="",'2016 all SS times'!$B47*'2016 all SS times'!H$3,"")</f>
        <v>#VALUE!</v>
      </c>
      <c r="J47" s="51" t="e">
        <f>IF('2016 all SS times'!I47="",'2016 all SS times'!$B47*'2016 all SS times'!I$3,"")</f>
        <v>#VALUE!</v>
      </c>
      <c r="K47" s="51" t="e">
        <f>IF('2016 all SS times'!J47="",'2016 all SS times'!$B47*'2016 all SS times'!J$3,"")</f>
        <v>#VALUE!</v>
      </c>
      <c r="L47" s="51" t="e">
        <f>IF('2016 all SS times'!L47="",'2016 all SS times'!$B47*'2016 all SS times'!L$3,"")</f>
        <v>#VALUE!</v>
      </c>
      <c r="M47" s="51" t="e">
        <f>IF('2016 all SS times'!M47="",'2016 all SS times'!$B47*'2016 all SS times'!M$3,"")</f>
        <v>#VALUE!</v>
      </c>
      <c r="N47" s="51" t="e">
        <f>IF('2016 all SS times'!N47="",'2016 all SS times'!$B47*'2016 all SS times'!N$3,"")</f>
        <v>#VALUE!</v>
      </c>
      <c r="O47" s="51" t="e">
        <f>IF('2016 all SS times'!P47="",'2016 all SS times'!$B47*'2016 all SS times'!P$3,"")</f>
        <v>#VALUE!</v>
      </c>
    </row>
    <row r="48" spans="1:15" x14ac:dyDescent="0.3">
      <c r="A48" s="51" t="s">
        <v>175</v>
      </c>
      <c r="B48" s="51" t="str">
        <f>'2016 all SS times'!B48</f>
        <v/>
      </c>
    </row>
    <row r="49" spans="1:15" x14ac:dyDescent="0.3">
      <c r="A49" s="51" t="s">
        <v>247</v>
      </c>
      <c r="B49" s="51" t="str">
        <f>'2016 all SS times'!B49</f>
        <v/>
      </c>
    </row>
    <row r="50" spans="1:15" x14ac:dyDescent="0.3">
      <c r="A50" s="51" t="s">
        <v>397</v>
      </c>
      <c r="B50" s="51" t="str">
        <f>'2016 all SS times'!B50</f>
        <v/>
      </c>
      <c r="G50" s="51" t="e">
        <f>IF('2016 all SS times'!K50="",'2016 all SS times'!$B50*'2016 all SS times'!K$3,"")</f>
        <v>#VALUE!</v>
      </c>
      <c r="H50" s="51" t="e">
        <f>IF('2016 all SS times'!G50="",'2016 all SS times'!$B50*'2016 all SS times'!G$3,"")</f>
        <v>#VALUE!</v>
      </c>
      <c r="I50" s="51" t="e">
        <f>IF('2016 all SS times'!H50="",'2016 all SS times'!$B50*'2016 all SS times'!H$3,"")</f>
        <v>#VALUE!</v>
      </c>
      <c r="J50" s="51" t="e">
        <f>IF('2016 all SS times'!I50="",'2016 all SS times'!$B50*'2016 all SS times'!I$3,"")</f>
        <v>#VALUE!</v>
      </c>
      <c r="K50" s="51" t="e">
        <f>IF('2016 all SS times'!J50="",'2016 all SS times'!$B50*'2016 all SS times'!J$3,"")</f>
        <v>#VALUE!</v>
      </c>
      <c r="L50" s="51" t="e">
        <f>IF('2016 all SS times'!L50="",'2016 all SS times'!$B50*'2016 all SS times'!L$3,"")</f>
        <v>#VALUE!</v>
      </c>
      <c r="M50" s="51" t="e">
        <f>IF('2016 all SS times'!M50="",'2016 all SS times'!$B50*'2016 all SS times'!M$3,"")</f>
        <v>#VALUE!</v>
      </c>
      <c r="N50" s="51" t="e">
        <f>IF('2016 all SS times'!N50="",'2016 all SS times'!$B50*'2016 all SS times'!N$3,"")</f>
        <v>#VALUE!</v>
      </c>
      <c r="O50" s="51" t="e">
        <f>IF('2016 all SS times'!P50="",'2016 all SS times'!$B50*'2016 all SS times'!P$3,"")</f>
        <v>#VALUE!</v>
      </c>
    </row>
    <row r="51" spans="1:15" x14ac:dyDescent="0.3">
      <c r="A51" s="51" t="s">
        <v>97</v>
      </c>
      <c r="B51" s="51" t="str">
        <f>'2016 all SS times'!B51</f>
        <v/>
      </c>
    </row>
    <row r="52" spans="1:15" x14ac:dyDescent="0.3">
      <c r="A52" s="51" t="s">
        <v>81</v>
      </c>
      <c r="B52" s="51" t="str">
        <f>'2016 all SS times'!B52</f>
        <v/>
      </c>
      <c r="G52" s="51" t="e">
        <f>IF('2016 all SS times'!K52="",'2016 all SS times'!$B52*'2016 all SS times'!K$3,"")</f>
        <v>#VALUE!</v>
      </c>
      <c r="H52" s="51" t="e">
        <f>IF('2016 all SS times'!G52="",'2016 all SS times'!$B52*'2016 all SS times'!G$3,"")</f>
        <v>#VALUE!</v>
      </c>
      <c r="I52" s="51" t="e">
        <f>IF('2016 all SS times'!H52="",'2016 all SS times'!$B52*'2016 all SS times'!H$3,"")</f>
        <v>#VALUE!</v>
      </c>
      <c r="J52" s="51" t="e">
        <f>IF('2016 all SS times'!I52="",'2016 all SS times'!$B52*'2016 all SS times'!I$3,"")</f>
        <v>#VALUE!</v>
      </c>
      <c r="K52" s="51" t="e">
        <f>IF('2016 all SS times'!J52="",'2016 all SS times'!$B52*'2016 all SS times'!J$3,"")</f>
        <v>#VALUE!</v>
      </c>
      <c r="L52" s="51" t="e">
        <f>IF('2016 all SS times'!L52="",'2016 all SS times'!$B52*'2016 all SS times'!L$3,"")</f>
        <v>#VALUE!</v>
      </c>
      <c r="M52" s="51" t="e">
        <f>IF('2016 all SS times'!M52="",'2016 all SS times'!$B52*'2016 all SS times'!M$3,"")</f>
        <v>#VALUE!</v>
      </c>
      <c r="N52" s="51" t="e">
        <f>IF('2016 all SS times'!N52="",'2016 all SS times'!$B52*'2016 all SS times'!N$3,"")</f>
        <v>#VALUE!</v>
      </c>
      <c r="O52" s="51" t="e">
        <f>IF('2016 all SS times'!P52="",'2016 all SS times'!$B52*'2016 all SS times'!P$3,"")</f>
        <v>#VALUE!</v>
      </c>
    </row>
    <row r="53" spans="1:15" x14ac:dyDescent="0.3">
      <c r="A53" s="51" t="s">
        <v>290</v>
      </c>
      <c r="B53" s="51" t="str">
        <f>'2016 all SS times'!B53</f>
        <v/>
      </c>
    </row>
    <row r="54" spans="1:15" x14ac:dyDescent="0.3">
      <c r="A54" s="51" t="s">
        <v>173</v>
      </c>
      <c r="B54" s="51" t="str">
        <f>'2016 all SS times'!B54</f>
        <v/>
      </c>
    </row>
    <row r="55" spans="1:15" x14ac:dyDescent="0.3">
      <c r="A55" s="51" t="s">
        <v>39</v>
      </c>
      <c r="B55" s="51" t="str">
        <f>'2016 all SS times'!B55</f>
        <v/>
      </c>
    </row>
    <row r="56" spans="1:15" x14ac:dyDescent="0.3">
      <c r="A56" s="51" t="s">
        <v>470</v>
      </c>
      <c r="B56" s="51" t="str">
        <f>'2016 all SS times'!B56</f>
        <v/>
      </c>
    </row>
    <row r="57" spans="1:15" x14ac:dyDescent="0.3">
      <c r="A57" s="51" t="s">
        <v>514</v>
      </c>
      <c r="B57" s="51" t="str">
        <f>'2016 all SS times'!B57</f>
        <v/>
      </c>
    </row>
    <row r="58" spans="1:15" x14ac:dyDescent="0.3">
      <c r="A58" s="51" t="s">
        <v>76</v>
      </c>
      <c r="B58" s="51" t="str">
        <f>'2016 all SS times'!B58</f>
        <v/>
      </c>
    </row>
    <row r="59" spans="1:15" x14ac:dyDescent="0.3">
      <c r="A59" s="51" t="s">
        <v>358</v>
      </c>
      <c r="B59" s="51" t="str">
        <f>'2016 all SS times'!B59</f>
        <v/>
      </c>
    </row>
    <row r="60" spans="1:15" x14ac:dyDescent="0.3">
      <c r="A60" s="51" t="s">
        <v>148</v>
      </c>
      <c r="B60" s="51" t="str">
        <f>'2016 all SS times'!B60</f>
        <v/>
      </c>
    </row>
    <row r="61" spans="1:15" x14ac:dyDescent="0.3">
      <c r="A61" s="51" t="s">
        <v>324</v>
      </c>
      <c r="B61" s="51" t="str">
        <f>'2016 all SS times'!B61</f>
        <v/>
      </c>
    </row>
    <row r="62" spans="1:15" x14ac:dyDescent="0.3">
      <c r="A62" s="51" t="s">
        <v>42</v>
      </c>
      <c r="B62" s="51" t="str">
        <f>'2016 all SS times'!B62</f>
        <v/>
      </c>
    </row>
    <row r="63" spans="1:15" x14ac:dyDescent="0.3">
      <c r="A63" s="51" t="s">
        <v>118</v>
      </c>
      <c r="B63" s="51" t="str">
        <f>'2016 all SS times'!B63</f>
        <v/>
      </c>
    </row>
    <row r="64" spans="1:15" x14ac:dyDescent="0.3">
      <c r="A64" s="51" t="s">
        <v>230</v>
      </c>
      <c r="B64" s="51" t="str">
        <f>'2016 all SS times'!B64</f>
        <v/>
      </c>
    </row>
    <row r="65" spans="1:15" x14ac:dyDescent="0.3">
      <c r="A65" s="51" t="s">
        <v>108</v>
      </c>
      <c r="B65" s="51" t="str">
        <f>'2016 all SS times'!B65</f>
        <v/>
      </c>
      <c r="G65" s="51" t="e">
        <f>IF('2016 all SS times'!K65="",'2016 all SS times'!$B65*'2016 all SS times'!K$3,"")</f>
        <v>#VALUE!</v>
      </c>
      <c r="H65" s="51" t="e">
        <f>IF('2016 all SS times'!G65="",'2016 all SS times'!$B65*'2016 all SS times'!G$3,"")</f>
        <v>#VALUE!</v>
      </c>
      <c r="I65" s="51" t="e">
        <f>IF('2016 all SS times'!H65="",'2016 all SS times'!$B65*'2016 all SS times'!H$3,"")</f>
        <v>#VALUE!</v>
      </c>
      <c r="J65" s="51" t="e">
        <f>IF('2016 all SS times'!I65="",'2016 all SS times'!$B65*'2016 all SS times'!I$3,"")</f>
        <v>#VALUE!</v>
      </c>
      <c r="K65" s="51" t="e">
        <f>IF('2016 all SS times'!J65="",'2016 all SS times'!$B65*'2016 all SS times'!J$3,"")</f>
        <v>#VALUE!</v>
      </c>
      <c r="L65" s="51" t="e">
        <f>IF('2016 all SS times'!L65="",'2016 all SS times'!$B65*'2016 all SS times'!L$3,"")</f>
        <v>#VALUE!</v>
      </c>
      <c r="M65" s="51" t="e">
        <f>IF('2016 all SS times'!M65="",'2016 all SS times'!$B65*'2016 all SS times'!M$3,"")</f>
        <v>#VALUE!</v>
      </c>
      <c r="N65" s="51" t="e">
        <f>IF('2016 all SS times'!N65="",'2016 all SS times'!$B65*'2016 all SS times'!N$3,"")</f>
        <v>#VALUE!</v>
      </c>
      <c r="O65" s="51" t="e">
        <f>IF('2016 all SS times'!P65="",'2016 all SS times'!$B65*'2016 all SS times'!P$3,"")</f>
        <v>#VALUE!</v>
      </c>
    </row>
    <row r="66" spans="1:15" x14ac:dyDescent="0.3">
      <c r="A66" s="51" t="s">
        <v>95</v>
      </c>
      <c r="B66" s="51" t="str">
        <f>'2016 all SS times'!B66</f>
        <v/>
      </c>
      <c r="G66" s="51" t="e">
        <f>IF('2016 all SS times'!K66="",'2016 all SS times'!$B66*'2016 all SS times'!K$3,"")</f>
        <v>#VALUE!</v>
      </c>
      <c r="H66" s="51" t="e">
        <f>IF('2016 all SS times'!G66="",'2016 all SS times'!$B66*'2016 all SS times'!G$3,"")</f>
        <v>#VALUE!</v>
      </c>
      <c r="I66" s="51" t="e">
        <f>IF('2016 all SS times'!H66="",'2016 all SS times'!$B66*'2016 all SS times'!H$3,"")</f>
        <v>#VALUE!</v>
      </c>
      <c r="J66" s="51" t="e">
        <f>IF('2016 all SS times'!I66="",'2016 all SS times'!$B66*'2016 all SS times'!I$3,"")</f>
        <v>#VALUE!</v>
      </c>
      <c r="K66" s="51" t="e">
        <f>IF('2016 all SS times'!J66="",'2016 all SS times'!$B66*'2016 all SS times'!J$3,"")</f>
        <v>#VALUE!</v>
      </c>
      <c r="L66" s="51" t="e">
        <f>IF('2016 all SS times'!L66="",'2016 all SS times'!$B66*'2016 all SS times'!L$3,"")</f>
        <v>#VALUE!</v>
      </c>
      <c r="M66" s="51" t="e">
        <f>IF('2016 all SS times'!M66="",'2016 all SS times'!$B66*'2016 all SS times'!M$3,"")</f>
        <v>#VALUE!</v>
      </c>
      <c r="N66" s="51" t="e">
        <f>IF('2016 all SS times'!N66="",'2016 all SS times'!$B66*'2016 all SS times'!N$3,"")</f>
        <v>#VALUE!</v>
      </c>
      <c r="O66" s="51" t="e">
        <f>IF('2016 all SS times'!P66="",'2016 all SS times'!$B66*'2016 all SS times'!P$3,"")</f>
        <v>#VALUE!</v>
      </c>
    </row>
    <row r="67" spans="1:15" x14ac:dyDescent="0.3">
      <c r="A67" s="51" t="s">
        <v>196</v>
      </c>
      <c r="B67" s="51" t="str">
        <f>'2016 all SS times'!B67</f>
        <v/>
      </c>
    </row>
    <row r="68" spans="1:15" x14ac:dyDescent="0.3">
      <c r="A68" s="51" t="s">
        <v>64</v>
      </c>
      <c r="B68" s="51" t="str">
        <f>'2016 all SS times'!B68</f>
        <v/>
      </c>
      <c r="G68" s="51" t="e">
        <f>IF('2016 all SS times'!K68="",'2016 all SS times'!$B68*'2016 all SS times'!K$3,"")</f>
        <v>#VALUE!</v>
      </c>
      <c r="H68" s="51" t="e">
        <f>IF('2016 all SS times'!G68="",'2016 all SS times'!$B68*'2016 all SS times'!G$3,"")</f>
        <v>#VALUE!</v>
      </c>
      <c r="I68" s="51" t="e">
        <f>IF('2016 all SS times'!H68="",'2016 all SS times'!$B68*'2016 all SS times'!H$3,"")</f>
        <v>#VALUE!</v>
      </c>
      <c r="J68" s="51" t="e">
        <f>IF('2016 all SS times'!I68="",'2016 all SS times'!$B68*'2016 all SS times'!I$3,"")</f>
        <v>#VALUE!</v>
      </c>
      <c r="K68" s="51" t="e">
        <f>IF('2016 all SS times'!J68="",'2016 all SS times'!$B68*'2016 all SS times'!J$3,"")</f>
        <v>#VALUE!</v>
      </c>
      <c r="L68" s="51" t="e">
        <f>IF('2016 all SS times'!L68="",'2016 all SS times'!$B68*'2016 all SS times'!L$3,"")</f>
        <v>#VALUE!</v>
      </c>
      <c r="M68" s="51" t="e">
        <f>IF('2016 all SS times'!M68="",'2016 all SS times'!$B68*'2016 all SS times'!M$3,"")</f>
        <v>#VALUE!</v>
      </c>
      <c r="N68" s="51" t="e">
        <f>IF('2016 all SS times'!N68="",'2016 all SS times'!$B68*'2016 all SS times'!N$3,"")</f>
        <v>#VALUE!</v>
      </c>
      <c r="O68" s="51" t="e">
        <f>IF('2016 all SS times'!P68="",'2016 all SS times'!$B68*'2016 all SS times'!P$3,"")</f>
        <v>#VALUE!</v>
      </c>
    </row>
    <row r="69" spans="1:15" x14ac:dyDescent="0.3">
      <c r="A69" s="51" t="s">
        <v>439</v>
      </c>
      <c r="B69" s="51" t="str">
        <f>'2016 all SS times'!B69</f>
        <v/>
      </c>
    </row>
    <row r="70" spans="1:15" x14ac:dyDescent="0.3">
      <c r="A70" s="51" t="s">
        <v>527</v>
      </c>
      <c r="B70" s="51" t="str">
        <f>'2016 all SS times'!B70</f>
        <v/>
      </c>
    </row>
    <row r="71" spans="1:15" x14ac:dyDescent="0.3">
      <c r="A71" s="51" t="s">
        <v>138</v>
      </c>
      <c r="B71" s="51" t="str">
        <f>'2016 all SS times'!B71</f>
        <v/>
      </c>
    </row>
    <row r="72" spans="1:15" x14ac:dyDescent="0.3">
      <c r="A72" s="51" t="s">
        <v>120</v>
      </c>
      <c r="B72" s="51" t="str">
        <f>'2016 all SS times'!B72</f>
        <v/>
      </c>
    </row>
    <row r="73" spans="1:15" x14ac:dyDescent="0.3">
      <c r="A73" s="51" t="s">
        <v>26</v>
      </c>
      <c r="B73" s="51" t="str">
        <f>'2016 all SS times'!B73</f>
        <v/>
      </c>
      <c r="G73" s="51" t="e">
        <f>IF('2016 all SS times'!K73="",'2016 all SS times'!$B73*'2016 all SS times'!K$3,"")</f>
        <v>#VALUE!</v>
      </c>
      <c r="H73" s="51" t="e">
        <f>IF('2016 all SS times'!G73="",'2016 all SS times'!$B73*'2016 all SS times'!G$3,"")</f>
        <v>#VALUE!</v>
      </c>
      <c r="I73" s="51" t="e">
        <f>IF('2016 all SS times'!H73="",'2016 all SS times'!$B73*'2016 all SS times'!H$3,"")</f>
        <v>#VALUE!</v>
      </c>
      <c r="J73" s="51" t="e">
        <f>IF('2016 all SS times'!I73="",'2016 all SS times'!$B73*'2016 all SS times'!I$3,"")</f>
        <v>#VALUE!</v>
      </c>
      <c r="K73" s="51" t="e">
        <f>IF('2016 all SS times'!J73="",'2016 all SS times'!$B73*'2016 all SS times'!J$3,"")</f>
        <v>#VALUE!</v>
      </c>
      <c r="L73" s="51" t="e">
        <f>IF('2016 all SS times'!L73="",'2016 all SS times'!$B73*'2016 all SS times'!L$3,"")</f>
        <v>#VALUE!</v>
      </c>
      <c r="M73" s="51" t="e">
        <f>IF('2016 all SS times'!M73="",'2016 all SS times'!$B73*'2016 all SS times'!M$3,"")</f>
        <v>#VALUE!</v>
      </c>
      <c r="N73" s="51" t="e">
        <f>IF('2016 all SS times'!N73="",'2016 all SS times'!$B73*'2016 all SS times'!N$3,"")</f>
        <v>#VALUE!</v>
      </c>
      <c r="O73" s="51" t="e">
        <f>IF('2016 all SS times'!P73="",'2016 all SS times'!$B73*'2016 all SS times'!P$3,"")</f>
        <v>#VALUE!</v>
      </c>
    </row>
    <row r="74" spans="1:15" x14ac:dyDescent="0.3">
      <c r="A74" s="51" t="s">
        <v>568</v>
      </c>
      <c r="B74" s="51" t="str">
        <f>'2016 all SS times'!B74</f>
        <v/>
      </c>
    </row>
    <row r="75" spans="1:15" x14ac:dyDescent="0.3">
      <c r="A75" s="51" t="s">
        <v>24</v>
      </c>
      <c r="B75" s="51" t="str">
        <f>'2016 all SS times'!B75</f>
        <v/>
      </c>
      <c r="G75" s="51" t="e">
        <f>IF('2016 all SS times'!K75="",'2016 all SS times'!$B75*'2016 all SS times'!K$3,"")</f>
        <v>#VALUE!</v>
      </c>
      <c r="H75" s="51" t="e">
        <f>IF('2016 all SS times'!G75="",'2016 all SS times'!$B75*'2016 all SS times'!G$3,"")</f>
        <v>#VALUE!</v>
      </c>
      <c r="I75" s="51" t="e">
        <f>IF('2016 all SS times'!H75="",'2016 all SS times'!$B75*'2016 all SS times'!H$3,"")</f>
        <v>#VALUE!</v>
      </c>
      <c r="J75" s="51" t="e">
        <f>IF('2016 all SS times'!I75="",'2016 all SS times'!$B75*'2016 all SS times'!I$3,"")</f>
        <v>#VALUE!</v>
      </c>
      <c r="K75" s="51" t="e">
        <f>IF('2016 all SS times'!J75="",'2016 all SS times'!$B75*'2016 all SS times'!J$3,"")</f>
        <v>#VALUE!</v>
      </c>
      <c r="L75" s="51" t="e">
        <f>IF('2016 all SS times'!L75="",'2016 all SS times'!$B75*'2016 all SS times'!L$3,"")</f>
        <v>#VALUE!</v>
      </c>
      <c r="M75" s="51" t="e">
        <f>IF('2016 all SS times'!M75="",'2016 all SS times'!$B75*'2016 all SS times'!M$3,"")</f>
        <v>#VALUE!</v>
      </c>
      <c r="N75" s="51" t="e">
        <f>IF('2016 all SS times'!N75="",'2016 all SS times'!$B75*'2016 all SS times'!N$3,"")</f>
        <v>#VALUE!</v>
      </c>
      <c r="O75" s="51" t="e">
        <f>IF('2016 all SS times'!P75="",'2016 all SS times'!$B75*'2016 all SS times'!P$3,"")</f>
        <v>#VALUE!</v>
      </c>
    </row>
    <row r="76" spans="1:15" x14ac:dyDescent="0.3">
      <c r="A76" s="51" t="s">
        <v>36</v>
      </c>
      <c r="B76" s="51" t="str">
        <f>'2016 all SS times'!B76</f>
        <v/>
      </c>
      <c r="G76" s="51" t="e">
        <f>IF('2016 all SS times'!K76="",'2016 all SS times'!$B76*'2016 all SS times'!K$3,"")</f>
        <v>#VALUE!</v>
      </c>
      <c r="H76" s="51" t="e">
        <f>IF('2016 all SS times'!G76="",'2016 all SS times'!$B76*'2016 all SS times'!G$3,"")</f>
        <v>#VALUE!</v>
      </c>
      <c r="I76" s="51" t="e">
        <f>IF('2016 all SS times'!H76="",'2016 all SS times'!$B76*'2016 all SS times'!H$3,"")</f>
        <v>#VALUE!</v>
      </c>
      <c r="J76" s="51" t="e">
        <f>IF('2016 all SS times'!I76="",'2016 all SS times'!$B76*'2016 all SS times'!I$3,"")</f>
        <v>#VALUE!</v>
      </c>
      <c r="K76" s="51" t="e">
        <f>IF('2016 all SS times'!J76="",'2016 all SS times'!$B76*'2016 all SS times'!J$3,"")</f>
        <v>#VALUE!</v>
      </c>
      <c r="L76" s="51" t="e">
        <f>IF('2016 all SS times'!L76="",'2016 all SS times'!$B76*'2016 all SS times'!L$3,"")</f>
        <v>#VALUE!</v>
      </c>
      <c r="M76" s="51" t="e">
        <f>IF('2016 all SS times'!M76="",'2016 all SS times'!$B76*'2016 all SS times'!M$3,"")</f>
        <v>#VALUE!</v>
      </c>
      <c r="N76" s="51" t="e">
        <f>IF('2016 all SS times'!N76="",'2016 all SS times'!$B76*'2016 all SS times'!N$3,"")</f>
        <v>#VALUE!</v>
      </c>
      <c r="O76" s="51" t="e">
        <f>IF('2016 all SS times'!P76="",'2016 all SS times'!$B76*'2016 all SS times'!P$3,"")</f>
        <v>#VALUE!</v>
      </c>
    </row>
    <row r="77" spans="1:15" x14ac:dyDescent="0.3">
      <c r="A77" s="51" t="s">
        <v>125</v>
      </c>
      <c r="B77" s="51" t="str">
        <f>'2016 all SS times'!B77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League Table</vt:lpstr>
      <vt:lpstr>Score </vt:lpstr>
      <vt:lpstr>2017 times</vt:lpstr>
      <vt:lpstr>target</vt:lpstr>
      <vt:lpstr>2016 4-Series times</vt:lpstr>
      <vt:lpstr>benchmark</vt:lpstr>
      <vt:lpstr>Wilmslow Equivalent</vt:lpstr>
      <vt:lpstr>2016 all SS times</vt:lpstr>
      <vt:lpstr>computed times</vt:lpstr>
      <vt:lpstr>all times</vt:lpstr>
      <vt:lpstr>Elspeth</vt:lpstr>
      <vt:lpstr>times</vt:lpstr>
      <vt:lpstr>Sheet2</vt:lpstr>
      <vt:lpstr>Sheet3</vt:lpstr>
      <vt:lpstr>Sheet4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Elspeth</dc:creator>
  <cp:lastModifiedBy>Ian Ashcroft</cp:lastModifiedBy>
  <cp:lastPrinted>2016-08-30T10:14:35Z</cp:lastPrinted>
  <dcterms:created xsi:type="dcterms:W3CDTF">2016-03-01T14:31:06Z</dcterms:created>
  <dcterms:modified xsi:type="dcterms:W3CDTF">2017-01-10T18:13:42Z</dcterms:modified>
</cp:coreProperties>
</file>